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9200" windowHeight="6480" tabRatio="929"/>
  </bookViews>
  <sheets>
    <sheet name="Cane." sheetId="6" r:id="rId1"/>
    <sheet name="Co-gen." sheetId="7" r:id="rId2"/>
    <sheet name="Ethanol." sheetId="10" r:id="rId3"/>
    <sheet name="Mod." sheetId="8" r:id="rId4"/>
    <sheet name="State-wise Total" sheetId="21" r:id="rId5"/>
    <sheet name="Summary" sheetId="20" r:id="rId6"/>
  </sheets>
  <externalReferences>
    <externalReference r:id="rId7"/>
  </externalReferences>
  <definedNames>
    <definedName name="_xlnm._FilterDatabase" localSheetId="3" hidden="1">Mod.!$B$4:$Q$242</definedName>
  </definedNames>
  <calcPr calcId="162913"/>
</workbook>
</file>

<file path=xl/calcChain.xml><?xml version="1.0" encoding="utf-8"?>
<calcChain xmlns="http://schemas.openxmlformats.org/spreadsheetml/2006/main">
  <c r="N30" i="6" l="1"/>
  <c r="M30" i="6"/>
  <c r="N29" i="6"/>
  <c r="M29" i="6"/>
  <c r="L29" i="6"/>
  <c r="N28" i="6"/>
  <c r="M28" i="6"/>
  <c r="L28" i="6"/>
  <c r="O30" i="6" l="1"/>
  <c r="P64" i="10" l="1"/>
  <c r="O6" i="6" l="1"/>
  <c r="O7" i="6"/>
  <c r="O8" i="6"/>
  <c r="O9" i="6"/>
  <c r="O10" i="6"/>
  <c r="L67" i="8"/>
  <c r="L59" i="10"/>
  <c r="O216" i="8" l="1"/>
  <c r="N199" i="8"/>
  <c r="M199" i="8"/>
  <c r="L199" i="8"/>
  <c r="O197" i="8"/>
  <c r="O196" i="8"/>
  <c r="O195" i="8"/>
  <c r="O194" i="8"/>
  <c r="N187" i="8"/>
  <c r="M187" i="8"/>
  <c r="L187" i="8"/>
  <c r="O176" i="8"/>
  <c r="O160" i="8"/>
  <c r="O150" i="8"/>
  <c r="O121" i="8"/>
  <c r="N112" i="8"/>
  <c r="M112" i="8"/>
  <c r="L112" i="8"/>
  <c r="O108" i="8"/>
  <c r="O107" i="8"/>
  <c r="O106" i="8"/>
  <c r="O85" i="8"/>
  <c r="O75" i="8"/>
  <c r="N67" i="8"/>
  <c r="M67" i="8"/>
  <c r="O56" i="8"/>
  <c r="O46" i="8"/>
  <c r="O32" i="8"/>
  <c r="O27" i="8"/>
  <c r="O26" i="8"/>
  <c r="O25" i="8"/>
  <c r="O22" i="8"/>
  <c r="O12" i="8"/>
  <c r="N25" i="10"/>
  <c r="M25" i="10"/>
  <c r="L25" i="10"/>
  <c r="O23" i="10"/>
  <c r="O22" i="10"/>
  <c r="O21" i="10"/>
  <c r="O20" i="10"/>
  <c r="O19" i="10"/>
  <c r="O12" i="10"/>
  <c r="O125" i="7"/>
  <c r="N111" i="7"/>
  <c r="M111" i="7"/>
  <c r="L111" i="7"/>
  <c r="O109" i="7"/>
  <c r="O108" i="7"/>
  <c r="O107" i="7"/>
  <c r="O106" i="7"/>
  <c r="O105" i="7"/>
  <c r="O104" i="7"/>
  <c r="N97" i="7"/>
  <c r="M97" i="7"/>
  <c r="L97" i="7"/>
  <c r="O77" i="7"/>
  <c r="O52" i="7"/>
  <c r="O34" i="7"/>
  <c r="O30" i="7"/>
  <c r="O29" i="7"/>
  <c r="O28" i="7"/>
  <c r="O27" i="7"/>
  <c r="O26" i="7"/>
  <c r="O25" i="7"/>
  <c r="O24" i="7"/>
  <c r="O23" i="7"/>
  <c r="O22" i="7"/>
  <c r="N112" i="6"/>
  <c r="M112" i="6"/>
  <c r="L112" i="6"/>
  <c r="O107" i="6"/>
  <c r="O82" i="6"/>
  <c r="O73" i="6"/>
  <c r="O66" i="6"/>
  <c r="N52" i="6"/>
  <c r="M52" i="6"/>
  <c r="L52" i="6"/>
  <c r="O48" i="6"/>
  <c r="N32" i="6"/>
  <c r="M32" i="6"/>
  <c r="L32" i="6"/>
  <c r="O29" i="6"/>
  <c r="O28" i="6"/>
  <c r="N21" i="6"/>
  <c r="M21" i="6"/>
  <c r="L21" i="6"/>
  <c r="M113" i="6" l="1"/>
  <c r="O32" i="6"/>
  <c r="O199" i="8"/>
  <c r="M200" i="8"/>
  <c r="L47" i="21" s="1"/>
  <c r="M26" i="10"/>
  <c r="O111" i="7"/>
  <c r="M112" i="7"/>
  <c r="M33" i="6"/>
  <c r="F31" i="21" l="1"/>
  <c r="N233" i="8"/>
  <c r="M233" i="8"/>
  <c r="L233" i="8"/>
  <c r="O231" i="8"/>
  <c r="O233" i="8" s="1"/>
  <c r="N224" i="8"/>
  <c r="M224" i="8"/>
  <c r="L224" i="8"/>
  <c r="O222" i="8"/>
  <c r="O221" i="8"/>
  <c r="O220" i="8"/>
  <c r="O219" i="8"/>
  <c r="O218" i="8"/>
  <c r="O217" i="8"/>
  <c r="O215" i="8"/>
  <c r="O214" i="8"/>
  <c r="O213" i="8"/>
  <c r="O212" i="8"/>
  <c r="O211" i="8"/>
  <c r="O210" i="8"/>
  <c r="O209" i="8"/>
  <c r="O208" i="8"/>
  <c r="O207" i="8"/>
  <c r="O206" i="8"/>
  <c r="O185" i="8"/>
  <c r="O184" i="8"/>
  <c r="O183" i="8"/>
  <c r="O182" i="8"/>
  <c r="O181" i="8"/>
  <c r="O180" i="8"/>
  <c r="O179" i="8"/>
  <c r="O178" i="8"/>
  <c r="O177" i="8"/>
  <c r="O175" i="8"/>
  <c r="N168" i="8"/>
  <c r="M168" i="8"/>
  <c r="L168" i="8"/>
  <c r="O166" i="8"/>
  <c r="O165" i="8"/>
  <c r="O164" i="8"/>
  <c r="O163" i="8"/>
  <c r="O162" i="8"/>
  <c r="O161" i="8"/>
  <c r="O159" i="8"/>
  <c r="N152" i="8"/>
  <c r="M152" i="8"/>
  <c r="L152" i="8"/>
  <c r="O149" i="8"/>
  <c r="O148" i="8"/>
  <c r="O147" i="8"/>
  <c r="O146" i="8"/>
  <c r="O145" i="8"/>
  <c r="O144" i="8"/>
  <c r="N137" i="8"/>
  <c r="M137" i="8"/>
  <c r="L137" i="8"/>
  <c r="O135" i="8"/>
  <c r="O134" i="8"/>
  <c r="O133" i="8"/>
  <c r="N126" i="8"/>
  <c r="M126" i="8"/>
  <c r="L126" i="8"/>
  <c r="O124" i="8"/>
  <c r="O123" i="8"/>
  <c r="O122" i="8"/>
  <c r="O120" i="8"/>
  <c r="O119" i="8"/>
  <c r="O110" i="8"/>
  <c r="O109" i="8"/>
  <c r="N99" i="8"/>
  <c r="M99" i="8"/>
  <c r="L99" i="8"/>
  <c r="O97" i="8"/>
  <c r="O96" i="8"/>
  <c r="O95" i="8"/>
  <c r="O94" i="8"/>
  <c r="O93" i="8"/>
  <c r="O92" i="8"/>
  <c r="O91" i="8"/>
  <c r="O90" i="8"/>
  <c r="O89" i="8"/>
  <c r="O88" i="8"/>
  <c r="O87" i="8"/>
  <c r="O86" i="8"/>
  <c r="O84" i="8"/>
  <c r="O83" i="8"/>
  <c r="O82" i="8"/>
  <c r="O81" i="8"/>
  <c r="O80" i="8"/>
  <c r="O79" i="8"/>
  <c r="O78" i="8"/>
  <c r="O77" i="8"/>
  <c r="O76" i="8"/>
  <c r="O74" i="8"/>
  <c r="M68" i="8"/>
  <c r="O65" i="8"/>
  <c r="O64" i="8"/>
  <c r="O63" i="8"/>
  <c r="O62" i="8"/>
  <c r="O61" i="8"/>
  <c r="O60" i="8"/>
  <c r="O59" i="8"/>
  <c r="O58" i="8"/>
  <c r="O57" i="8"/>
  <c r="O55" i="8"/>
  <c r="O54" i="8"/>
  <c r="O53" i="8"/>
  <c r="O52" i="8"/>
  <c r="O51" i="8"/>
  <c r="O50" i="8"/>
  <c r="O49" i="8"/>
  <c r="O48" i="8"/>
  <c r="O47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1" i="8"/>
  <c r="O30" i="8"/>
  <c r="O29" i="8"/>
  <c r="O28" i="8"/>
  <c r="O24" i="8"/>
  <c r="O23" i="8"/>
  <c r="O21" i="8"/>
  <c r="O20" i="8"/>
  <c r="O19" i="8"/>
  <c r="O18" i="8"/>
  <c r="O17" i="8"/>
  <c r="O16" i="8"/>
  <c r="O15" i="8"/>
  <c r="O14" i="8"/>
  <c r="O13" i="8"/>
  <c r="O11" i="8"/>
  <c r="O10" i="8"/>
  <c r="O9" i="8"/>
  <c r="O8" i="8"/>
  <c r="O7" i="8"/>
  <c r="O6" i="8"/>
  <c r="N59" i="10"/>
  <c r="M59" i="10"/>
  <c r="O57" i="10"/>
  <c r="O56" i="10"/>
  <c r="O55" i="10"/>
  <c r="O54" i="10"/>
  <c r="N47" i="10"/>
  <c r="M47" i="10"/>
  <c r="L47" i="10"/>
  <c r="O45" i="10"/>
  <c r="O44" i="10"/>
  <c r="O43" i="10"/>
  <c r="O41" i="10"/>
  <c r="N34" i="10"/>
  <c r="M34" i="10"/>
  <c r="L34" i="10"/>
  <c r="O32" i="10"/>
  <c r="O18" i="10"/>
  <c r="O17" i="10"/>
  <c r="O16" i="10"/>
  <c r="O15" i="10"/>
  <c r="O14" i="10"/>
  <c r="O13" i="10"/>
  <c r="O11" i="10"/>
  <c r="O10" i="10"/>
  <c r="O9" i="10"/>
  <c r="O8" i="10"/>
  <c r="O7" i="10"/>
  <c r="O6" i="10"/>
  <c r="N143" i="7"/>
  <c r="M143" i="7"/>
  <c r="L143" i="7"/>
  <c r="O141" i="7"/>
  <c r="O140" i="7"/>
  <c r="N133" i="7"/>
  <c r="M133" i="7"/>
  <c r="L133" i="7"/>
  <c r="O131" i="7"/>
  <c r="O130" i="7"/>
  <c r="O129" i="7"/>
  <c r="O128" i="7"/>
  <c r="O127" i="7"/>
  <c r="O126" i="7"/>
  <c r="O124" i="7"/>
  <c r="O123" i="7"/>
  <c r="O122" i="7"/>
  <c r="O121" i="7"/>
  <c r="O120" i="7"/>
  <c r="O119" i="7"/>
  <c r="O118" i="7"/>
  <c r="O95" i="7"/>
  <c r="O94" i="7"/>
  <c r="O93" i="7"/>
  <c r="N86" i="7"/>
  <c r="M86" i="7"/>
  <c r="L86" i="7"/>
  <c r="O84" i="7"/>
  <c r="O83" i="7"/>
  <c r="O82" i="7"/>
  <c r="O81" i="7"/>
  <c r="O80" i="7"/>
  <c r="O79" i="7"/>
  <c r="O78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1" i="7"/>
  <c r="O50" i="7"/>
  <c r="O49" i="7"/>
  <c r="O48" i="7"/>
  <c r="O47" i="7"/>
  <c r="N40" i="7"/>
  <c r="M40" i="7"/>
  <c r="L40" i="7"/>
  <c r="O38" i="7"/>
  <c r="O37" i="7"/>
  <c r="O36" i="7"/>
  <c r="O35" i="7"/>
  <c r="O33" i="7"/>
  <c r="O32" i="7"/>
  <c r="O31" i="7"/>
  <c r="O21" i="7"/>
  <c r="O20" i="7"/>
  <c r="O19" i="7"/>
  <c r="O18" i="7"/>
  <c r="O17" i="7"/>
  <c r="O16" i="7"/>
  <c r="O15" i="7"/>
  <c r="N8" i="7"/>
  <c r="M8" i="7"/>
  <c r="L8" i="7"/>
  <c r="O6" i="7"/>
  <c r="O8" i="7" s="1"/>
  <c r="O110" i="6"/>
  <c r="O109" i="6"/>
  <c r="O108" i="6"/>
  <c r="N100" i="6"/>
  <c r="M100" i="6"/>
  <c r="L100" i="6"/>
  <c r="O98" i="6"/>
  <c r="O97" i="6"/>
  <c r="O96" i="6"/>
  <c r="O95" i="6"/>
  <c r="O94" i="6"/>
  <c r="O93" i="6"/>
  <c r="N86" i="6"/>
  <c r="M86" i="6"/>
  <c r="L86" i="6"/>
  <c r="O84" i="6"/>
  <c r="O83" i="6"/>
  <c r="O81" i="6"/>
  <c r="O80" i="6"/>
  <c r="O79" i="6"/>
  <c r="O78" i="6"/>
  <c r="O77" i="6"/>
  <c r="O76" i="6"/>
  <c r="O75" i="6"/>
  <c r="O74" i="6"/>
  <c r="O72" i="6"/>
  <c r="O71" i="6"/>
  <c r="O70" i="6"/>
  <c r="O69" i="6"/>
  <c r="O68" i="6"/>
  <c r="O67" i="6"/>
  <c r="O65" i="6"/>
  <c r="O64" i="6"/>
  <c r="O63" i="6"/>
  <c r="O62" i="6"/>
  <c r="O61" i="6"/>
  <c r="O60" i="6"/>
  <c r="O59" i="6"/>
  <c r="O50" i="6"/>
  <c r="O49" i="6"/>
  <c r="N41" i="6"/>
  <c r="M41" i="6"/>
  <c r="L41" i="6"/>
  <c r="O39" i="6"/>
  <c r="O41" i="6" s="1"/>
  <c r="O19" i="6"/>
  <c r="N12" i="6"/>
  <c r="M12" i="6"/>
  <c r="L12" i="6"/>
  <c r="L117" i="6" l="1"/>
  <c r="N117" i="6"/>
  <c r="M117" i="6"/>
  <c r="M9" i="7"/>
  <c r="O21" i="6"/>
  <c r="O52" i="6"/>
  <c r="M234" i="8"/>
  <c r="M235" i="8" s="1"/>
  <c r="M153" i="8"/>
  <c r="L41" i="21" s="1"/>
  <c r="O112" i="8"/>
  <c r="O112" i="6"/>
  <c r="O126" i="8"/>
  <c r="M169" i="8"/>
  <c r="L43" i="21" s="1"/>
  <c r="O97" i="7"/>
  <c r="N148" i="7"/>
  <c r="M148" i="7"/>
  <c r="L148" i="7"/>
  <c r="M87" i="6"/>
  <c r="M42" i="6"/>
  <c r="O12" i="6"/>
  <c r="M13" i="6"/>
  <c r="M60" i="10"/>
  <c r="L31" i="21"/>
  <c r="O187" i="8"/>
  <c r="O67" i="8"/>
  <c r="L64" i="10"/>
  <c r="L239" i="8"/>
  <c r="M35" i="10"/>
  <c r="M64" i="10"/>
  <c r="M100" i="8"/>
  <c r="M239" i="8"/>
  <c r="N64" i="10"/>
  <c r="N239" i="8"/>
  <c r="O25" i="10"/>
  <c r="O152" i="8"/>
  <c r="M113" i="8"/>
  <c r="O224" i="8"/>
  <c r="M144" i="7"/>
  <c r="M138" i="8"/>
  <c r="O133" i="7"/>
  <c r="O99" i="8"/>
  <c r="M188" i="8"/>
  <c r="O137" i="8"/>
  <c r="O143" i="7"/>
  <c r="O100" i="6"/>
  <c r="O34" i="10"/>
  <c r="O47" i="10"/>
  <c r="O59" i="10"/>
  <c r="O86" i="6"/>
  <c r="O168" i="8"/>
  <c r="M134" i="7"/>
  <c r="M87" i="7"/>
  <c r="O86" i="7"/>
  <c r="O40" i="7"/>
  <c r="M225" i="8"/>
  <c r="M127" i="8"/>
  <c r="L37" i="21" s="1"/>
  <c r="M48" i="10"/>
  <c r="L16" i="21"/>
  <c r="M98" i="7"/>
  <c r="M41" i="7"/>
  <c r="M101" i="6"/>
  <c r="M53" i="6"/>
  <c r="M22" i="6"/>
  <c r="O117" i="6" l="1"/>
  <c r="L8" i="21"/>
  <c r="L51" i="21"/>
  <c r="F14" i="21"/>
  <c r="L33" i="21"/>
  <c r="F18" i="21"/>
  <c r="L39" i="21"/>
  <c r="E53" i="21"/>
  <c r="F20" i="21"/>
  <c r="F33" i="21"/>
  <c r="D53" i="21"/>
  <c r="F37" i="21"/>
  <c r="L35" i="21"/>
  <c r="J53" i="21"/>
  <c r="L20" i="21"/>
  <c r="F10" i="21"/>
  <c r="K24" i="21"/>
  <c r="M65" i="10"/>
  <c r="L18" i="21"/>
  <c r="L12" i="21"/>
  <c r="F12" i="21"/>
  <c r="L49" i="21"/>
  <c r="M240" i="8"/>
  <c r="H9" i="20"/>
  <c r="F35" i="21"/>
  <c r="H8" i="20"/>
  <c r="H7" i="20"/>
  <c r="F11" i="20"/>
  <c r="M149" i="7"/>
  <c r="G11" i="20"/>
  <c r="L10" i="21"/>
  <c r="J24" i="21"/>
  <c r="F22" i="21"/>
  <c r="F16" i="21"/>
  <c r="M118" i="6"/>
  <c r="D24" i="21"/>
  <c r="F8" i="21"/>
  <c r="K53" i="21" l="1"/>
  <c r="E24" i="21"/>
  <c r="F53" i="21"/>
  <c r="O64" i="10"/>
  <c r="L45" i="21"/>
  <c r="L53" i="21" s="1"/>
  <c r="L14" i="21"/>
  <c r="L24" i="21" s="1"/>
  <c r="F24" i="21"/>
  <c r="O239" i="8"/>
  <c r="O148" i="7"/>
  <c r="E11" i="20"/>
  <c r="H6" i="20"/>
  <c r="H11" i="20" s="1"/>
</calcChain>
</file>

<file path=xl/sharedStrings.xml><?xml version="1.0" encoding="utf-8"?>
<sst xmlns="http://schemas.openxmlformats.org/spreadsheetml/2006/main" count="2242" uniqueCount="839">
  <si>
    <t>I</t>
  </si>
  <si>
    <t>31.03.15</t>
  </si>
  <si>
    <t>Principal</t>
  </si>
  <si>
    <t>Interest</t>
  </si>
  <si>
    <t>Total</t>
  </si>
  <si>
    <t>Penal Interest</t>
  </si>
  <si>
    <t>23.03.16</t>
  </si>
  <si>
    <t>II</t>
  </si>
  <si>
    <t>CC-20</t>
  </si>
  <si>
    <t>CC-22</t>
  </si>
  <si>
    <t>31.12.14</t>
  </si>
  <si>
    <t>CC-24</t>
  </si>
  <si>
    <t>CC-25</t>
  </si>
  <si>
    <t>CC-27</t>
  </si>
  <si>
    <t>CC-28</t>
  </si>
  <si>
    <t>30.08.17</t>
  </si>
  <si>
    <t>CC-31</t>
  </si>
  <si>
    <t>CC-32</t>
  </si>
  <si>
    <t>CC-33</t>
  </si>
  <si>
    <t>CC-34</t>
  </si>
  <si>
    <t>26.07.17</t>
  </si>
  <si>
    <t>Cane Development</t>
  </si>
  <si>
    <t>18.03.94</t>
  </si>
  <si>
    <t>R-51</t>
  </si>
  <si>
    <t>15.10.09</t>
  </si>
  <si>
    <t>R-52</t>
  </si>
  <si>
    <t>03.06.10</t>
  </si>
  <si>
    <t>R-81</t>
  </si>
  <si>
    <t>S-31</t>
  </si>
  <si>
    <t>27.11.12</t>
  </si>
  <si>
    <t>S-32</t>
  </si>
  <si>
    <t>S-52</t>
  </si>
  <si>
    <t>29.03.19</t>
  </si>
  <si>
    <t>V-16</t>
  </si>
  <si>
    <t>V-17</t>
  </si>
  <si>
    <t>V-22</t>
  </si>
  <si>
    <t>V-23</t>
  </si>
  <si>
    <t>V-51</t>
  </si>
  <si>
    <t>V-52</t>
  </si>
  <si>
    <t>V-66</t>
  </si>
  <si>
    <t>X-81</t>
  </si>
  <si>
    <t>31.03.18</t>
  </si>
  <si>
    <t>X-84</t>
  </si>
  <si>
    <t>A-I/37</t>
  </si>
  <si>
    <t>A-I/85</t>
  </si>
  <si>
    <t>II-49</t>
  </si>
  <si>
    <t>II-51</t>
  </si>
  <si>
    <t>II-55</t>
  </si>
  <si>
    <t>12.08.98</t>
  </si>
  <si>
    <t>III-59</t>
  </si>
  <si>
    <t>III-39</t>
  </si>
  <si>
    <t>III-19</t>
  </si>
  <si>
    <t>IV-81</t>
  </si>
  <si>
    <t>IX-14</t>
  </si>
  <si>
    <t>IX-20</t>
  </si>
  <si>
    <t>IX-22</t>
  </si>
  <si>
    <t>IX-24</t>
  </si>
  <si>
    <t>IX-28</t>
  </si>
  <si>
    <t>IX-36</t>
  </si>
  <si>
    <t>IX-37</t>
  </si>
  <si>
    <t>27.07.16</t>
  </si>
  <si>
    <t>12.11.15</t>
  </si>
  <si>
    <t>IX-46</t>
  </si>
  <si>
    <t>IX-47</t>
  </si>
  <si>
    <t>17.03.16</t>
  </si>
  <si>
    <t>30.03.16</t>
  </si>
  <si>
    <t>IX-59</t>
  </si>
  <si>
    <t>IX-64</t>
  </si>
  <si>
    <t>12.09.16</t>
  </si>
  <si>
    <t>IX-65</t>
  </si>
  <si>
    <t>IX-67</t>
  </si>
  <si>
    <t>IX-69</t>
  </si>
  <si>
    <t>IX-70</t>
  </si>
  <si>
    <t>17.01.17</t>
  </si>
  <si>
    <t>IX-72</t>
  </si>
  <si>
    <t>IX-73</t>
  </si>
  <si>
    <t>15.03.18</t>
  </si>
  <si>
    <t>IX-75</t>
  </si>
  <si>
    <t>24.03.17</t>
  </si>
  <si>
    <t>IX-76</t>
  </si>
  <si>
    <t>16.05.17</t>
  </si>
  <si>
    <t>IX-78</t>
  </si>
  <si>
    <t>31.03.17</t>
  </si>
  <si>
    <t>IX-82</t>
  </si>
  <si>
    <t>18.05.17</t>
  </si>
  <si>
    <t>IX-84</t>
  </si>
  <si>
    <t>IX-86</t>
  </si>
  <si>
    <t>23.08.17</t>
  </si>
  <si>
    <t>IX-88</t>
  </si>
  <si>
    <t>29.08.17</t>
  </si>
  <si>
    <t>IX-89</t>
  </si>
  <si>
    <t>IX-91</t>
  </si>
  <si>
    <t>IX-93</t>
  </si>
  <si>
    <t>IX-94</t>
  </si>
  <si>
    <t>IX-95</t>
  </si>
  <si>
    <t>V-35</t>
  </si>
  <si>
    <t>V-67</t>
  </si>
  <si>
    <t>V-90</t>
  </si>
  <si>
    <t>V-91</t>
  </si>
  <si>
    <t>V-92</t>
  </si>
  <si>
    <t>VII-41</t>
  </si>
  <si>
    <t>VII-52</t>
  </si>
  <si>
    <t>VII-53</t>
  </si>
  <si>
    <t>VII-67</t>
  </si>
  <si>
    <t>VII-91</t>
  </si>
  <si>
    <t>VIII-12</t>
  </si>
  <si>
    <t>VIII-13</t>
  </si>
  <si>
    <t>VIII-14</t>
  </si>
  <si>
    <t>VIII-19</t>
  </si>
  <si>
    <t>VIII-21</t>
  </si>
  <si>
    <t>VIII-22</t>
  </si>
  <si>
    <t>VIII-39</t>
  </si>
  <si>
    <t>VIII-58</t>
  </si>
  <si>
    <t>VIII-64</t>
  </si>
  <si>
    <t>02.11.12</t>
  </si>
  <si>
    <t>VIII-65</t>
  </si>
  <si>
    <t>VIII-79</t>
  </si>
  <si>
    <t>XI-10</t>
  </si>
  <si>
    <t>XI-11</t>
  </si>
  <si>
    <t>XI-13</t>
  </si>
  <si>
    <t>XI-15</t>
  </si>
  <si>
    <t>XI-17</t>
  </si>
  <si>
    <t>XI-18</t>
  </si>
  <si>
    <t>XI-20</t>
  </si>
  <si>
    <t>XI-21</t>
  </si>
  <si>
    <t>XI-23</t>
  </si>
  <si>
    <t>XI-25</t>
  </si>
  <si>
    <t>XI-27</t>
  </si>
  <si>
    <t>XI-28</t>
  </si>
  <si>
    <t>XI-29</t>
  </si>
  <si>
    <t>XI-30</t>
  </si>
  <si>
    <t>XI-32</t>
  </si>
  <si>
    <t>XI-34</t>
  </si>
  <si>
    <t>XI-35</t>
  </si>
  <si>
    <t>XI-38</t>
  </si>
  <si>
    <t>XI-39</t>
  </si>
  <si>
    <t>III</t>
  </si>
  <si>
    <t>IV</t>
  </si>
  <si>
    <t>VI-78</t>
  </si>
  <si>
    <t>VI-80</t>
  </si>
  <si>
    <t>VI-81</t>
  </si>
  <si>
    <t>VI-83</t>
  </si>
  <si>
    <t>VI-84</t>
  </si>
  <si>
    <t>X-10</t>
  </si>
  <si>
    <t>X-12</t>
  </si>
  <si>
    <t>X-13</t>
  </si>
  <si>
    <t>X-17</t>
  </si>
  <si>
    <t>X-25</t>
  </si>
  <si>
    <t>X-36</t>
  </si>
  <si>
    <t>X-49</t>
  </si>
  <si>
    <t>X-54</t>
  </si>
  <si>
    <t>X-62</t>
  </si>
  <si>
    <t>X-63</t>
  </si>
  <si>
    <t>A-20</t>
  </si>
  <si>
    <t>A-30</t>
  </si>
  <si>
    <t>A-33</t>
  </si>
  <si>
    <t>A-38</t>
  </si>
  <si>
    <t>AA-16</t>
  </si>
  <si>
    <t>AA-18</t>
  </si>
  <si>
    <t>AA-30</t>
  </si>
  <si>
    <t>AA-36</t>
  </si>
  <si>
    <t>AA-38</t>
  </si>
  <si>
    <t>AA-48</t>
  </si>
  <si>
    <t>AA-51</t>
  </si>
  <si>
    <t>AA-52</t>
  </si>
  <si>
    <t>AA-54</t>
  </si>
  <si>
    <t>AA-56</t>
  </si>
  <si>
    <t>AA-58</t>
  </si>
  <si>
    <t>AA-60</t>
  </si>
  <si>
    <t>AA-63</t>
  </si>
  <si>
    <t>AA-65</t>
  </si>
  <si>
    <t>AA-67</t>
  </si>
  <si>
    <t>AA-68</t>
  </si>
  <si>
    <t>AA-69</t>
  </si>
  <si>
    <t>AA-70</t>
  </si>
  <si>
    <t>AA-72</t>
  </si>
  <si>
    <t>AA-73</t>
  </si>
  <si>
    <t>AA-75</t>
  </si>
  <si>
    <t>AA-76</t>
  </si>
  <si>
    <t>AA-78</t>
  </si>
  <si>
    <t>AA-80</t>
  </si>
  <si>
    <t>AA-82</t>
  </si>
  <si>
    <t>AA-83</t>
  </si>
  <si>
    <t>AA-85</t>
  </si>
  <si>
    <t>AA-86</t>
  </si>
  <si>
    <t>AA-88</t>
  </si>
  <si>
    <t>AA-89</t>
  </si>
  <si>
    <t>AA-91</t>
  </si>
  <si>
    <t>AA-92</t>
  </si>
  <si>
    <t>A-II/19</t>
  </si>
  <si>
    <t>DD-10</t>
  </si>
  <si>
    <t>DD-12</t>
  </si>
  <si>
    <t>DD-13</t>
  </si>
  <si>
    <t>DD-15</t>
  </si>
  <si>
    <t>DD-17</t>
  </si>
  <si>
    <t>DD-20</t>
  </si>
  <si>
    <t>DD-21</t>
  </si>
  <si>
    <t>DD-26</t>
  </si>
  <si>
    <t>DD-27</t>
  </si>
  <si>
    <t>DD-29</t>
  </si>
  <si>
    <t>DD-30</t>
  </si>
  <si>
    <t>DD-32</t>
  </si>
  <si>
    <t>DD-34</t>
  </si>
  <si>
    <t>DD-37</t>
  </si>
  <si>
    <t>DD-42</t>
  </si>
  <si>
    <t>DD-43</t>
  </si>
  <si>
    <t>F-44</t>
  </si>
  <si>
    <t>F-50</t>
  </si>
  <si>
    <t>F-89</t>
  </si>
  <si>
    <t>J-12</t>
  </si>
  <si>
    <t>29.06.99</t>
  </si>
  <si>
    <t>J-16</t>
  </si>
  <si>
    <t>J-33</t>
  </si>
  <si>
    <t>15.10.90</t>
  </si>
  <si>
    <t>J-39</t>
  </si>
  <si>
    <t>J-42</t>
  </si>
  <si>
    <t>J-45</t>
  </si>
  <si>
    <t>J-79</t>
  </si>
  <si>
    <t>J-84</t>
  </si>
  <si>
    <t>J-85</t>
  </si>
  <si>
    <t>J-91</t>
  </si>
  <si>
    <t>J-92</t>
  </si>
  <si>
    <t>L-32</t>
  </si>
  <si>
    <t>L-34</t>
  </si>
  <si>
    <t>L-45</t>
  </si>
  <si>
    <t>L-47</t>
  </si>
  <si>
    <t>L-89</t>
  </si>
  <si>
    <t>L-91</t>
  </si>
  <si>
    <t>N-38</t>
  </si>
  <si>
    <t>N-40</t>
  </si>
  <si>
    <t>N-46</t>
  </si>
  <si>
    <t>N-48</t>
  </si>
  <si>
    <t>N-50</t>
  </si>
  <si>
    <t>N-52</t>
  </si>
  <si>
    <t>N-78</t>
  </si>
  <si>
    <t>N-79</t>
  </si>
  <si>
    <t>N-86</t>
  </si>
  <si>
    <t>23.08.95</t>
  </si>
  <si>
    <t>N-88</t>
  </si>
  <si>
    <t>N-89</t>
  </si>
  <si>
    <t>31.03.97</t>
  </si>
  <si>
    <t>29.11.95</t>
  </si>
  <si>
    <t>P-12</t>
  </si>
  <si>
    <t>P-14</t>
  </si>
  <si>
    <t>20.06.96</t>
  </si>
  <si>
    <t>P-24</t>
  </si>
  <si>
    <t>16.07.96</t>
  </si>
  <si>
    <t>P-26</t>
  </si>
  <si>
    <t>26.09.97</t>
  </si>
  <si>
    <t>P-54</t>
  </si>
  <si>
    <t>22.08.97</t>
  </si>
  <si>
    <t>P-56</t>
  </si>
  <si>
    <t>P-60</t>
  </si>
  <si>
    <t>18.09.97</t>
  </si>
  <si>
    <t>P-61</t>
  </si>
  <si>
    <t>05.03.99</t>
  </si>
  <si>
    <t>P-88</t>
  </si>
  <si>
    <t>P-89</t>
  </si>
  <si>
    <t>07.12.99</t>
  </si>
  <si>
    <t>24.12.99</t>
  </si>
  <si>
    <t>24.11.00</t>
  </si>
  <si>
    <t>14.06.01</t>
  </si>
  <si>
    <t>10.12.01</t>
  </si>
  <si>
    <t>27.12.01</t>
  </si>
  <si>
    <t>W-90</t>
  </si>
  <si>
    <t>W-91</t>
  </si>
  <si>
    <t>Y-13</t>
  </si>
  <si>
    <t>Y-14</t>
  </si>
  <si>
    <t>Y-62</t>
  </si>
  <si>
    <t>Y-63</t>
  </si>
  <si>
    <t>Y-70</t>
  </si>
  <si>
    <t>Z-12</t>
  </si>
  <si>
    <t>Z-13</t>
  </si>
  <si>
    <t>Z-15</t>
  </si>
  <si>
    <t>Z-16</t>
  </si>
  <si>
    <t>Z-29</t>
  </si>
  <si>
    <t>Z-30</t>
  </si>
  <si>
    <t>Z-36</t>
  </si>
  <si>
    <t>Z-46</t>
  </si>
  <si>
    <t>Z-47</t>
  </si>
  <si>
    <t>Z-65</t>
  </si>
  <si>
    <t>Z-67</t>
  </si>
  <si>
    <t>Z-68</t>
  </si>
  <si>
    <t>Z-69</t>
  </si>
  <si>
    <t>H-15</t>
  </si>
  <si>
    <t>I-35</t>
  </si>
  <si>
    <t>K-67</t>
  </si>
  <si>
    <t>K-68</t>
  </si>
  <si>
    <t>K-70</t>
  </si>
  <si>
    <t>Q-62</t>
  </si>
  <si>
    <t>Q-91</t>
  </si>
  <si>
    <t>X-19</t>
  </si>
  <si>
    <t>X-56</t>
  </si>
  <si>
    <t>X-64</t>
  </si>
  <si>
    <t>VIII-71</t>
  </si>
  <si>
    <t>VIII-73</t>
  </si>
  <si>
    <t>VIII-74</t>
  </si>
  <si>
    <t>VIII-83</t>
  </si>
  <si>
    <t>T-70</t>
  </si>
  <si>
    <t>T-69</t>
  </si>
  <si>
    <t>T-43</t>
  </si>
  <si>
    <t>T-42</t>
  </si>
  <si>
    <t>T-26</t>
  </si>
  <si>
    <t>T-17</t>
  </si>
  <si>
    <t>T-15</t>
  </si>
  <si>
    <t>T-14</t>
  </si>
  <si>
    <t>T-79</t>
  </si>
  <si>
    <t>T-81</t>
  </si>
  <si>
    <t>T-93</t>
  </si>
  <si>
    <t>Z-85</t>
  </si>
  <si>
    <t>Sl. No.</t>
  </si>
  <si>
    <t>Name of the Mills</t>
  </si>
  <si>
    <t>State</t>
  </si>
  <si>
    <t>Page-Vol.</t>
  </si>
  <si>
    <t>Amount Sanctioned</t>
  </si>
  <si>
    <t>Date of Payment</t>
  </si>
  <si>
    <t>No. of Instll.</t>
  </si>
  <si>
    <t>Amount Paid</t>
  </si>
  <si>
    <t>Pr. Amount</t>
  </si>
  <si>
    <t>Amount due</t>
  </si>
  <si>
    <t>In Lakh</t>
  </si>
  <si>
    <t>29.03.88</t>
  </si>
  <si>
    <t>20.04.90</t>
  </si>
  <si>
    <t>08.01.91</t>
  </si>
  <si>
    <t>21.01.91</t>
  </si>
  <si>
    <t>11.03.92</t>
  </si>
  <si>
    <t>13.03.94</t>
  </si>
  <si>
    <t>31.03.89</t>
  </si>
  <si>
    <t>08.10.92</t>
  </si>
  <si>
    <t>24.08.93</t>
  </si>
  <si>
    <t>12.04.96</t>
  </si>
  <si>
    <t>29.03.96</t>
  </si>
  <si>
    <t>26.03.02</t>
  </si>
  <si>
    <t>09.12.09</t>
  </si>
  <si>
    <t>17.01.11</t>
  </si>
  <si>
    <t>Z-37</t>
  </si>
  <si>
    <t>02.12.11</t>
  </si>
  <si>
    <t>09.11.10</t>
  </si>
  <si>
    <t>02.06.11</t>
  </si>
  <si>
    <t>21.05.12</t>
  </si>
  <si>
    <t>31.03.09</t>
  </si>
  <si>
    <t>15.07.10</t>
  </si>
  <si>
    <t>31.01.12</t>
  </si>
  <si>
    <t>31.03.12</t>
  </si>
  <si>
    <t>03.04.12</t>
  </si>
  <si>
    <t>18.06.14</t>
  </si>
  <si>
    <t>24.01.13</t>
  </si>
  <si>
    <t>27.02.13</t>
  </si>
  <si>
    <t>03.05.13</t>
  </si>
  <si>
    <t>05.07.13</t>
  </si>
  <si>
    <t>05.08.14</t>
  </si>
  <si>
    <t>10.12.14</t>
  </si>
  <si>
    <t>05.11.15</t>
  </si>
  <si>
    <t>28.03.15</t>
  </si>
  <si>
    <t>24.04.15</t>
  </si>
  <si>
    <t>Maharashtra</t>
  </si>
  <si>
    <t>04.03.99</t>
  </si>
  <si>
    <t>04.09.91</t>
  </si>
  <si>
    <t>30.06.95</t>
  </si>
  <si>
    <t>28.09.95</t>
  </si>
  <si>
    <t>11.03.99</t>
  </si>
  <si>
    <t>18.02.01</t>
  </si>
  <si>
    <t>27.03.86</t>
  </si>
  <si>
    <t>16.07.98</t>
  </si>
  <si>
    <t>15.03.99</t>
  </si>
  <si>
    <t>21.12.95</t>
  </si>
  <si>
    <t>03.08.10</t>
  </si>
  <si>
    <t>20.07.11</t>
  </si>
  <si>
    <t>08.12.06</t>
  </si>
  <si>
    <t>02.01.08</t>
  </si>
  <si>
    <t>25.02.11</t>
  </si>
  <si>
    <t>U.P.</t>
  </si>
  <si>
    <t>09.10.14</t>
  </si>
  <si>
    <t>07.02.91</t>
  </si>
  <si>
    <t>06.01.94</t>
  </si>
  <si>
    <t>01.03.94</t>
  </si>
  <si>
    <t>17.01.92</t>
  </si>
  <si>
    <t>13.05.92</t>
  </si>
  <si>
    <t>M.P.</t>
  </si>
  <si>
    <t>22.02.90</t>
  </si>
  <si>
    <t>30.03.88</t>
  </si>
  <si>
    <t>Punjab</t>
  </si>
  <si>
    <t>24.01.94</t>
  </si>
  <si>
    <t>27.06.94</t>
  </si>
  <si>
    <t>22.01.10</t>
  </si>
  <si>
    <t>Orissa</t>
  </si>
  <si>
    <t>18.11.05</t>
  </si>
  <si>
    <t>22.09.06</t>
  </si>
  <si>
    <t>08.05.09</t>
  </si>
  <si>
    <t>09.09.13</t>
  </si>
  <si>
    <t>18.06.99</t>
  </si>
  <si>
    <t>14.07.92</t>
  </si>
  <si>
    <t>19.09.92</t>
  </si>
  <si>
    <t>24.11.01</t>
  </si>
  <si>
    <t>Gujarat</t>
  </si>
  <si>
    <t>28.12.92</t>
  </si>
  <si>
    <t>17.01.94</t>
  </si>
  <si>
    <t>18.02.94</t>
  </si>
  <si>
    <t>22.03.95</t>
  </si>
  <si>
    <t>04.07.11</t>
  </si>
  <si>
    <t>30.12.11</t>
  </si>
  <si>
    <t>09.07.99</t>
  </si>
  <si>
    <t>22.02.01</t>
  </si>
  <si>
    <t>Bihar</t>
  </si>
  <si>
    <t>17.02.98</t>
  </si>
  <si>
    <t>21.09.10</t>
  </si>
  <si>
    <t>31.03.11</t>
  </si>
  <si>
    <t>05.05.14</t>
  </si>
  <si>
    <t>14.08.14</t>
  </si>
  <si>
    <t>20.02.15</t>
  </si>
  <si>
    <t>Karnataka</t>
  </si>
  <si>
    <t>A.P.</t>
  </si>
  <si>
    <t>Uttrakhand</t>
  </si>
  <si>
    <t>Tamilnadu</t>
  </si>
  <si>
    <t>A-04</t>
  </si>
  <si>
    <t>AA-01</t>
  </si>
  <si>
    <t>AA-02</t>
  </si>
  <si>
    <t>AA-08</t>
  </si>
  <si>
    <t>DD-03</t>
  </si>
  <si>
    <t>DD-04</t>
  </si>
  <si>
    <t>DD-06</t>
  </si>
  <si>
    <t>N-02</t>
  </si>
  <si>
    <t>N-04</t>
  </si>
  <si>
    <t>P-02</t>
  </si>
  <si>
    <t>P-04</t>
  </si>
  <si>
    <t>T-04</t>
  </si>
  <si>
    <t>T-05</t>
  </si>
  <si>
    <t>W-01</t>
  </si>
  <si>
    <t>W-02</t>
  </si>
  <si>
    <t xml:space="preserve">Amount Sanctioned </t>
  </si>
  <si>
    <t>Penal Intt.</t>
  </si>
  <si>
    <t xml:space="preserve">Amount Due </t>
  </si>
  <si>
    <t>23.09.98</t>
  </si>
  <si>
    <t>30.09.13</t>
  </si>
  <si>
    <t>30.03.12</t>
  </si>
  <si>
    <t>23.09.13</t>
  </si>
  <si>
    <t>19.10.11</t>
  </si>
  <si>
    <t>17.05.10</t>
  </si>
  <si>
    <t>30.03.15</t>
  </si>
  <si>
    <t>05.02.13</t>
  </si>
  <si>
    <t>03.02.99</t>
  </si>
  <si>
    <t>29.03.00</t>
  </si>
  <si>
    <t>20.07.12</t>
  </si>
  <si>
    <t>28.02.14</t>
  </si>
  <si>
    <t>14.03.13</t>
  </si>
  <si>
    <t>30.03.94</t>
  </si>
  <si>
    <t>12.12.94</t>
  </si>
  <si>
    <t>07.10.96</t>
  </si>
  <si>
    <t>21.08.09</t>
  </si>
  <si>
    <t>23.09.10</t>
  </si>
  <si>
    <t>18.08.98</t>
  </si>
  <si>
    <t>01.09.98</t>
  </si>
  <si>
    <t>30.09.98</t>
  </si>
  <si>
    <t>09.08.04</t>
  </si>
  <si>
    <t>09.08.05</t>
  </si>
  <si>
    <t>22.03.06</t>
  </si>
  <si>
    <t>30.10.09</t>
  </si>
  <si>
    <t>04.06.14</t>
  </si>
  <si>
    <t>24.07.13</t>
  </si>
  <si>
    <t>30.06.14</t>
  </si>
  <si>
    <t>Kerla</t>
  </si>
  <si>
    <t>CC-01</t>
  </si>
  <si>
    <t>CC-02</t>
  </si>
  <si>
    <t>CC-04</t>
  </si>
  <si>
    <t>CC-05</t>
  </si>
  <si>
    <t>CC-07</t>
  </si>
  <si>
    <t>CC-08</t>
  </si>
  <si>
    <t>13.04.18</t>
  </si>
  <si>
    <t>21.05.18</t>
  </si>
  <si>
    <t>GRAND TOTAL</t>
  </si>
  <si>
    <t>IX-01</t>
  </si>
  <si>
    <t>IX-07</t>
  </si>
  <si>
    <t>VIII-04</t>
  </si>
  <si>
    <t>VIII-05</t>
  </si>
  <si>
    <t>XI-01</t>
  </si>
  <si>
    <t>XI-02</t>
  </si>
  <si>
    <t>XI-03</t>
  </si>
  <si>
    <t>XI-04</t>
  </si>
  <si>
    <t>XI-06</t>
  </si>
  <si>
    <t>05.11.07</t>
  </si>
  <si>
    <t>21.12.09</t>
  </si>
  <si>
    <t>12.09.08</t>
  </si>
  <si>
    <t>08.01.10</t>
  </si>
  <si>
    <t>28.03.13</t>
  </si>
  <si>
    <t>01.01.17</t>
  </si>
  <si>
    <t>23.08.18</t>
  </si>
  <si>
    <t>01.03.13</t>
  </si>
  <si>
    <t>23.09.08</t>
  </si>
  <si>
    <t>31.03.14</t>
  </si>
  <si>
    <t>01.05.09</t>
  </si>
  <si>
    <t>26.07.16</t>
  </si>
  <si>
    <t>14.03.18</t>
  </si>
  <si>
    <t>29.09.17</t>
  </si>
  <si>
    <t>27.11.17</t>
  </si>
  <si>
    <t>15.06.18</t>
  </si>
  <si>
    <t>14.05.10</t>
  </si>
  <si>
    <t>06.12.10</t>
  </si>
  <si>
    <t>14.01.11</t>
  </si>
  <si>
    <t>20.01.11</t>
  </si>
  <si>
    <t>18.01.12</t>
  </si>
  <si>
    <t>15.01.13</t>
  </si>
  <si>
    <t>14.08.13</t>
  </si>
  <si>
    <t>31.07.13</t>
  </si>
  <si>
    <t>31.12.13</t>
  </si>
  <si>
    <t>28.03.14</t>
  </si>
  <si>
    <t>24.11.15</t>
  </si>
  <si>
    <t>20.01.06</t>
  </si>
  <si>
    <t>21.02.11</t>
  </si>
  <si>
    <t>27.06.11</t>
  </si>
  <si>
    <t>Gujrat</t>
  </si>
  <si>
    <t>Maharastra</t>
  </si>
  <si>
    <t>X-01</t>
  </si>
  <si>
    <t>X-06</t>
  </si>
  <si>
    <t>25.01.12</t>
  </si>
  <si>
    <t>14.12.12</t>
  </si>
  <si>
    <t>19.09.13</t>
  </si>
  <si>
    <t>19.01.12</t>
  </si>
  <si>
    <t>Interest + Penal Interest</t>
  </si>
  <si>
    <t>In Rupees</t>
  </si>
  <si>
    <t>Name of the Scheme</t>
  </si>
  <si>
    <t>08.12.15</t>
  </si>
  <si>
    <t>27.02.20</t>
  </si>
  <si>
    <t>26.09.18</t>
  </si>
  <si>
    <t>28.09.18</t>
  </si>
  <si>
    <t>08.02.17</t>
  </si>
  <si>
    <t>06.12.16</t>
  </si>
  <si>
    <t>08.09.17</t>
  </si>
  <si>
    <t>28.02.19</t>
  </si>
  <si>
    <t>09.08.16</t>
  </si>
  <si>
    <t>24.04.19</t>
  </si>
  <si>
    <t>06.02.17</t>
  </si>
  <si>
    <t>06.06.17</t>
  </si>
  <si>
    <t>02.12.15</t>
  </si>
  <si>
    <t>03.08.16</t>
  </si>
  <si>
    <t>`</t>
  </si>
  <si>
    <t>28.03.18</t>
  </si>
  <si>
    <t>14.03.20</t>
  </si>
  <si>
    <t>30.01.17</t>
  </si>
  <si>
    <t>21.11.19</t>
  </si>
  <si>
    <t>31.12.19</t>
  </si>
  <si>
    <t>30.09.20</t>
  </si>
  <si>
    <t>24.11.20</t>
  </si>
  <si>
    <t>25.06.20</t>
  </si>
  <si>
    <t>30.06.20</t>
  </si>
  <si>
    <t>24.12.20</t>
  </si>
  <si>
    <t>08.01.21</t>
  </si>
  <si>
    <t>25.01.21</t>
  </si>
  <si>
    <t>11.02.21</t>
  </si>
  <si>
    <t>17.05.18</t>
  </si>
  <si>
    <t>29.03.18</t>
  </si>
  <si>
    <t>31.12.18</t>
  </si>
  <si>
    <t>X-69</t>
  </si>
  <si>
    <t>X-78</t>
  </si>
  <si>
    <t>X-79</t>
  </si>
  <si>
    <t>X-80</t>
  </si>
  <si>
    <t>X-72</t>
  </si>
  <si>
    <t>X-70</t>
  </si>
  <si>
    <t>Interest + Penal_Intt.</t>
  </si>
  <si>
    <t>-</t>
  </si>
  <si>
    <r>
      <t>Interest + Penal</t>
    </r>
    <r>
      <rPr>
        <b/>
        <sz val="10"/>
        <color indexed="23"/>
        <rFont val="Tahoma"/>
        <family val="2"/>
      </rPr>
      <t>_</t>
    </r>
    <r>
      <rPr>
        <b/>
        <sz val="10"/>
        <rFont val="Tahoma"/>
        <family val="2"/>
      </rPr>
      <t>Intt.</t>
    </r>
  </si>
  <si>
    <t>XI-36</t>
  </si>
  <si>
    <t>XI-37</t>
  </si>
  <si>
    <t>27.09.21</t>
  </si>
  <si>
    <t>05.10.21</t>
  </si>
  <si>
    <r>
      <rPr>
        <b/>
        <sz val="9"/>
        <color rgb="FF3333FF"/>
        <rFont val="Tahoma"/>
        <family val="2"/>
      </rPr>
      <t>M/s. N.C.S Sugars Ltd.</t>
    </r>
    <r>
      <rPr>
        <sz val="9"/>
        <rFont val="Tahoma"/>
        <family val="2"/>
      </rPr>
      <t>, Vizarnagaram, Distt. Bobbilli, A.P.</t>
    </r>
  </si>
  <si>
    <r>
      <rPr>
        <b/>
        <sz val="9"/>
        <color rgb="FF3333FF"/>
        <rFont val="Tahoma"/>
        <family val="2"/>
      </rPr>
      <t>M/s. Bannari Amman Sugars Ltd.</t>
    </r>
    <r>
      <rPr>
        <sz val="9"/>
        <rFont val="Tahoma"/>
        <family val="2"/>
      </rPr>
      <t>, (B.A.C.L), Village Kunthur, Taluka Kollegal, Distt. Chamrajnagar, Karnataka</t>
    </r>
  </si>
  <si>
    <r>
      <rPr>
        <b/>
        <sz val="9"/>
        <color rgb="FF3333FF"/>
        <rFont val="Tahoma"/>
        <family val="2"/>
      </rPr>
      <t>M/s. Bhalkeshwar Sugars Ltd.</t>
    </r>
    <r>
      <rPr>
        <sz val="9"/>
        <rFont val="Tahoma"/>
        <family val="2"/>
      </rPr>
      <t>, Bajolga, Taluka Bhalki, Distt. Bidar, Karnataka</t>
    </r>
  </si>
  <si>
    <r>
      <rPr>
        <b/>
        <sz val="9"/>
        <color rgb="FF3333FF"/>
        <rFont val="Tahoma"/>
        <family val="2"/>
      </rPr>
      <t>M/s. Bidar Kisan Sahakari Karkhana Ltd.</t>
    </r>
    <r>
      <rPr>
        <sz val="9"/>
        <rFont val="Tahoma"/>
        <family val="2"/>
      </rPr>
      <t>, Village Mogdal, Distt. Bidar, Karnataka</t>
    </r>
  </si>
  <si>
    <r>
      <rPr>
        <b/>
        <sz val="9"/>
        <color rgb="FF3333FF"/>
        <rFont val="Tahoma"/>
        <family val="2"/>
      </rPr>
      <t>M/s. Sree Rayalseema Sugar &amp; Energy Pvt. Ltd.</t>
    </r>
    <r>
      <rPr>
        <sz val="9"/>
        <rFont val="Tahoma"/>
        <family val="2"/>
      </rPr>
      <t>, Ayyalur, Nandyal, Distt. Karnool, A.P.</t>
    </r>
  </si>
  <si>
    <r>
      <rPr>
        <b/>
        <sz val="9"/>
        <color rgb="FF3333FF"/>
        <rFont val="Tahoma"/>
        <family val="2"/>
      </rPr>
      <t>M/s. Madhucon Sugars &amp; Power Ltd.</t>
    </r>
    <r>
      <rPr>
        <sz val="9"/>
        <rFont val="Tahoma"/>
        <family val="2"/>
      </rPr>
      <t>, Rajeswarapuram, Nelakondapally, Distt. Khammam, A.P.</t>
    </r>
  </si>
  <si>
    <r>
      <rPr>
        <b/>
        <sz val="9"/>
        <color rgb="FF3333FF"/>
        <rFont val="Tahoma"/>
        <family val="2"/>
      </rPr>
      <t>M/s. Shree Una Taluka Khedut SKUM Ltd</t>
    </r>
    <r>
      <rPr>
        <sz val="9"/>
        <rFont val="Tahoma"/>
        <family val="2"/>
      </rPr>
      <t>., Godhara Road, Distt. Junagarh, Gujrat</t>
    </r>
  </si>
  <si>
    <t>X-E-69</t>
  </si>
  <si>
    <t>X-E-72</t>
  </si>
  <si>
    <t>X-E-78</t>
  </si>
  <si>
    <t>X-E-79</t>
  </si>
  <si>
    <t>X-E-80</t>
  </si>
  <si>
    <t>X-E-81</t>
  </si>
  <si>
    <t>X-82</t>
  </si>
  <si>
    <t>X-E-84</t>
  </si>
  <si>
    <t>X-85</t>
  </si>
  <si>
    <t>X-E-70</t>
  </si>
  <si>
    <r>
      <rPr>
        <b/>
        <sz val="9"/>
        <color rgb="FF3333FF"/>
        <rFont val="Tahoma"/>
        <family val="2"/>
      </rPr>
      <t>M/s. Harsha Sugar Ltd.</t>
    </r>
    <r>
      <rPr>
        <sz val="9"/>
        <color theme="1"/>
        <rFont val="Tahoma"/>
        <family val="2"/>
      </rPr>
      <t>, Village Savadatti, Taluka Savadatti, Distt. Belgaum, Karnataka</t>
    </r>
  </si>
  <si>
    <r>
      <rPr>
        <b/>
        <sz val="9"/>
        <color rgb="FF3333FF"/>
        <rFont val="Tahoma"/>
        <family val="2"/>
      </rPr>
      <t>M/s. Manali Sugar Ltd.</t>
    </r>
    <r>
      <rPr>
        <sz val="9"/>
        <rFont val="Tahoma"/>
        <family val="2"/>
      </rPr>
      <t>, Malaghan, Sindagi, Distt. Bijapur, Karnataka</t>
    </r>
  </si>
  <si>
    <r>
      <rPr>
        <b/>
        <sz val="9"/>
        <color rgb="FF3333FF"/>
        <rFont val="Tahoma"/>
        <family val="2"/>
      </rPr>
      <t>M/s. Mylar Sugars Ltd.</t>
    </r>
    <r>
      <rPr>
        <sz val="9"/>
        <color theme="1"/>
        <rFont val="Tahoma"/>
        <family val="2"/>
      </rPr>
      <t>, (MSL), Beerabbi Village, Hoovina, Taluka Hadagabi, Distt. Ballary, Karnataka</t>
    </r>
  </si>
  <si>
    <r>
      <rPr>
        <b/>
        <sz val="9"/>
        <color rgb="FF3333FF"/>
        <rFont val="Tahoma"/>
        <family val="2"/>
      </rPr>
      <t>M/s. N.S.L. Sugars Ltd.</t>
    </r>
    <r>
      <rPr>
        <sz val="9"/>
        <rFont val="Tahoma"/>
        <family val="2"/>
      </rPr>
      <t>, Unit-II (Lease of Sahakari Sakkar Karkhana Niyamit) Village Bhusanoor, Taluka Aland, Dist. Gulbarga, Karnataka</t>
    </r>
  </si>
  <si>
    <r>
      <rPr>
        <b/>
        <sz val="9"/>
        <color rgb="FF3333FF"/>
        <rFont val="Tahoma"/>
        <family val="2"/>
      </rPr>
      <t>M/s. Shri Balaji Sugar and Chemicals Pvt. Ltd.</t>
    </r>
    <r>
      <rPr>
        <sz val="9"/>
        <rFont val="Tahoma"/>
        <family val="2"/>
      </rPr>
      <t>, Yaragal, Vijapur, Karnataka</t>
    </r>
  </si>
  <si>
    <r>
      <rPr>
        <b/>
        <sz val="9"/>
        <color rgb="FF3333FF"/>
        <rFont val="Tahoma"/>
        <family val="2"/>
      </rPr>
      <t>M/s. Shri Bhimashankar S.S.K. Niyamit Ltd.</t>
    </r>
    <r>
      <rPr>
        <sz val="9"/>
        <rFont val="Tahoma"/>
        <family val="2"/>
      </rPr>
      <t>, Marguar, Taluka Indi, Distt. Vijaypur, Karnataka</t>
    </r>
  </si>
  <si>
    <r>
      <rPr>
        <b/>
        <sz val="9"/>
        <color rgb="FF3333FF"/>
        <rFont val="Tahoma"/>
        <family val="2"/>
      </rPr>
      <t>M/s. Shri Sai Priya Sugars Ltd.</t>
    </r>
    <r>
      <rPr>
        <sz val="9"/>
        <rFont val="Tahoma"/>
        <family val="2"/>
      </rPr>
      <t>, Hippargi Mygur, Taluka Jamkhandi, Distt. Bagalkot, Karnataka</t>
    </r>
  </si>
  <si>
    <r>
      <rPr>
        <b/>
        <sz val="9"/>
        <color rgb="FF3333FF"/>
        <rFont val="Tahoma"/>
        <family val="2"/>
      </rPr>
      <t>M/s. The Krishna S.S.K. Niyamit</t>
    </r>
    <r>
      <rPr>
        <sz val="9"/>
        <rFont val="Tahoma"/>
        <family val="2"/>
      </rPr>
      <t>, Sankontti, Taluka Athani, Distt. Belgaum, Karnataka</t>
    </r>
  </si>
  <si>
    <r>
      <rPr>
        <b/>
        <sz val="9"/>
        <color rgb="FF3333FF"/>
        <rFont val="Tahoma"/>
        <family val="2"/>
      </rPr>
      <t>M/s. Bhairavnath Sugar Works Ltd.</t>
    </r>
    <r>
      <rPr>
        <sz val="9"/>
        <rFont val="Tahoma"/>
        <family val="2"/>
      </rPr>
      <t>, Vihal, Taluka Karmala, Solapur, Maharashtra</t>
    </r>
  </si>
  <si>
    <r>
      <rPr>
        <b/>
        <sz val="9"/>
        <color rgb="FF3333FF"/>
        <rFont val="Tahoma"/>
        <family val="2"/>
      </rPr>
      <t>M/s. Bhima S.S.K. Ltd.</t>
    </r>
    <r>
      <rPr>
        <sz val="9"/>
        <rFont val="Tahoma"/>
        <family val="2"/>
      </rPr>
      <t>, Takli Sikandar, Taluka Mohal, Distt. Solapur, Maharashtra</t>
    </r>
  </si>
  <si>
    <r>
      <rPr>
        <b/>
        <sz val="9"/>
        <color rgb="FF3333FF"/>
        <rFont val="Tahoma"/>
        <family val="2"/>
      </rPr>
      <t>M/s. Indreshwar Sugar Mills Ltd.</t>
    </r>
    <r>
      <rPr>
        <sz val="9"/>
        <rFont val="Tahoma"/>
        <family val="2"/>
      </rPr>
      <t>, Bhagvantnagar, Taluka Barshi, Solapur, Maharashtra</t>
    </r>
  </si>
  <si>
    <r>
      <rPr>
        <b/>
        <sz val="9"/>
        <color rgb="FF3333FF"/>
        <rFont val="Tahoma"/>
        <family val="2"/>
      </rPr>
      <t>M/s. Jai Hind Sugar Pvt. Ltd.</t>
    </r>
    <r>
      <rPr>
        <sz val="9"/>
        <rFont val="Tahoma"/>
        <family val="2"/>
      </rPr>
      <t xml:space="preserve">, Achegaon, Taluka South Solapur, Distt. Solapur, Maharashtra </t>
    </r>
  </si>
  <si>
    <r>
      <rPr>
        <b/>
        <sz val="9"/>
        <color rgb="FF3333FF"/>
        <rFont val="Tahoma"/>
        <family val="2"/>
      </rPr>
      <t>M/s. Kakudi S.S.K.  Ltd.</t>
    </r>
    <r>
      <rPr>
        <sz val="9"/>
        <rFont val="Tahoma"/>
        <family val="2"/>
      </rPr>
      <t>, Pimpalgaon, Taluka Shrigonda, Distt. Ahmednagar, Maharashtra</t>
    </r>
  </si>
  <si>
    <r>
      <rPr>
        <b/>
        <sz val="9"/>
        <color rgb="FF3333FF"/>
        <rFont val="Tahoma"/>
        <family val="2"/>
      </rPr>
      <t>M/s. Lok Mangal Agro Ind. Ltd.</t>
    </r>
    <r>
      <rPr>
        <sz val="9"/>
        <rFont val="Tahoma"/>
        <family val="2"/>
      </rPr>
      <t>, Subhashnagar, Bibi Dharpal, Taluka North Solapur, Distt. Solapur, Maharashtra</t>
    </r>
  </si>
  <si>
    <r>
      <rPr>
        <b/>
        <sz val="9"/>
        <color rgb="FF3333FF"/>
        <rFont val="Tahoma"/>
        <family val="2"/>
      </rPr>
      <t>M/s. Mahatma Sugar &amp; Power Ltd.</t>
    </r>
    <r>
      <rPr>
        <sz val="9"/>
        <rFont val="Tahoma"/>
        <family val="2"/>
      </rPr>
      <t>, Dinkarnagar, Seloo, Distt. Wardha, Maharashtra</t>
    </r>
  </si>
  <si>
    <r>
      <rPr>
        <b/>
        <sz val="9"/>
        <color rgb="FF3333FF"/>
        <rFont val="Tahoma"/>
        <family val="2"/>
      </rPr>
      <t>M/s. Majalgaon S.S.K. Ltd.</t>
    </r>
    <r>
      <rPr>
        <sz val="9"/>
        <rFont val="Tahoma"/>
        <family val="2"/>
      </rPr>
      <t>, Sunder Nagar, Telgaon, Distt. Beed, Maharashtra</t>
    </r>
  </si>
  <si>
    <r>
      <rPr>
        <b/>
        <sz val="9"/>
        <color rgb="FF3333FF"/>
        <rFont val="Tahoma"/>
        <family val="2"/>
      </rPr>
      <t>M/s. Mula S.S.K. Ltd.</t>
    </r>
    <r>
      <rPr>
        <sz val="9"/>
        <rFont val="Tahoma"/>
        <family val="2"/>
      </rPr>
      <t>, Sonai, Taluka Newasa, Distt. Ahmednagar, Maharashtra</t>
    </r>
  </si>
  <si>
    <r>
      <rPr>
        <b/>
        <sz val="9"/>
        <color rgb="FF3333FF"/>
        <rFont val="Tahoma"/>
        <family val="2"/>
      </rPr>
      <t>M/s. Nira Bhima S.S.K. Ltd.</t>
    </r>
    <r>
      <rPr>
        <sz val="9"/>
        <rFont val="Tahoma"/>
        <family val="2"/>
      </rPr>
      <t>, Shahji Nagar, Taluka Indapur, Distt. Pune, Maharashtra</t>
    </r>
  </si>
  <si>
    <r>
      <rPr>
        <b/>
        <sz val="9"/>
        <color rgb="FF3333FF"/>
        <rFont val="Tahoma"/>
        <family val="2"/>
      </rPr>
      <t>M/s. Sahakar Shiromani Vasantrao Kale S.S.K. Ltd.</t>
    </r>
    <r>
      <rPr>
        <sz val="9"/>
        <rFont val="Tahoma"/>
        <family val="2"/>
      </rPr>
      <t>, Chandrabhaganagar, P.O. Bhalwani, Taluka Pandharpur, Distt. Solapur, Maharashtra</t>
    </r>
  </si>
  <si>
    <r>
      <rPr>
        <b/>
        <sz val="9"/>
        <color rgb="FF3333FF"/>
        <rFont val="Tahoma"/>
        <family val="2"/>
      </rPr>
      <t>M/s. Sahakar Maharshee Shivajirao Narayanrao Nagawade S.S.K. Ltd.</t>
    </r>
    <r>
      <rPr>
        <sz val="9"/>
        <rFont val="Tahoma"/>
        <family val="2"/>
      </rPr>
      <t>, (Formerly known as The Shrigonda S.S.K. Ltd.), Shrigonda, Distt. Ahmednagar, Maharashtra</t>
    </r>
  </si>
  <si>
    <r>
      <rPr>
        <b/>
        <sz val="9"/>
        <color rgb="FF3333FF"/>
        <rFont val="Tahoma"/>
        <family val="2"/>
      </rPr>
      <t>M/s. Saswad Mali Sugar Fcty Ltd.</t>
    </r>
    <r>
      <rPr>
        <sz val="9"/>
        <rFont val="Tahoma"/>
        <family val="2"/>
      </rPr>
      <t>, Taluka Malshiras, Distt. Solapur, Maharashtra</t>
    </r>
  </si>
  <si>
    <r>
      <rPr>
        <b/>
        <sz val="9"/>
        <color rgb="FF3333FF"/>
        <rFont val="Tahoma"/>
        <family val="2"/>
      </rPr>
      <t>M/s. Shree Siddheshwar S.S.K. Ltd.</t>
    </r>
    <r>
      <rPr>
        <sz val="9"/>
        <rFont val="Tahoma"/>
        <family val="2"/>
      </rPr>
      <t>, Kumatha, Taluka North Solapur, Distt. Solapur, Maharashtra</t>
    </r>
  </si>
  <si>
    <r>
      <rPr>
        <b/>
        <sz val="9"/>
        <color rgb="FF3333FF"/>
        <rFont val="Tahoma"/>
        <family val="2"/>
      </rPr>
      <t>M/s. Shri Chhatrapati S.S.K. Ltd.</t>
    </r>
    <r>
      <rPr>
        <sz val="9"/>
        <rFont val="Tahoma"/>
        <family val="2"/>
      </rPr>
      <t>, Bhavaninagar, Taluka Indapur, Distt. Pune, Maharashtra</t>
    </r>
  </si>
  <si>
    <r>
      <rPr>
        <b/>
        <sz val="9"/>
        <color rgb="FF3333FF"/>
        <rFont val="Tahoma"/>
        <family val="2"/>
      </rPr>
      <t>M/s. Shri Dnyaneshwar S.S.K. Ltd.</t>
    </r>
    <r>
      <rPr>
        <sz val="9"/>
        <rFont val="Tahoma"/>
        <family val="2"/>
      </rPr>
      <t>, Dnyaneshwar Nagar, Taluka Newasa, Bhinde, Ahmednagar, Maharashtra</t>
    </r>
  </si>
  <si>
    <r>
      <rPr>
        <b/>
        <sz val="9"/>
        <color rgb="FF3333FF"/>
        <rFont val="Tahoma"/>
        <family val="2"/>
      </rPr>
      <t>M/s. Shri Shankar S.S.K. Ltd.</t>
    </r>
    <r>
      <rPr>
        <sz val="9"/>
        <rFont val="Tahoma"/>
        <family val="2"/>
      </rPr>
      <t>, Sadashivnagar,Taluka Malshiras, Distt. Solapur, Maharashtra</t>
    </r>
  </si>
  <si>
    <r>
      <rPr>
        <b/>
        <sz val="9"/>
        <color rgb="FF3333FF"/>
        <rFont val="Tahoma"/>
        <family val="2"/>
      </rPr>
      <t>M/s. Shri Vithal S.S.K. Ltd.</t>
    </r>
    <r>
      <rPr>
        <sz val="9"/>
        <rFont val="Tahoma"/>
        <family val="2"/>
      </rPr>
      <t>, Venunagar, P.O. Gursale, Taluka Pandharpur, Distt. Solapur, Maharashtra</t>
    </r>
  </si>
  <si>
    <r>
      <rPr>
        <b/>
        <sz val="9"/>
        <color rgb="FF3333FF"/>
        <rFont val="Tahoma"/>
        <family val="2"/>
      </rPr>
      <t>M/s. The Co-op. Sugar Ltd.</t>
    </r>
    <r>
      <rPr>
        <sz val="9"/>
        <rFont val="Tahoma"/>
        <family val="2"/>
      </rPr>
      <t>, Chittur, Menonpara, Distt. Palakkad, Kerla</t>
    </r>
  </si>
  <si>
    <r>
      <rPr>
        <b/>
        <sz val="9"/>
        <color rgb="FF3333FF"/>
        <rFont val="Tahoma"/>
        <family val="2"/>
      </rPr>
      <t>M/s. Bhopal Sugar Industries Ltd.</t>
    </r>
    <r>
      <rPr>
        <sz val="9"/>
        <rFont val="Tahoma"/>
        <family val="2"/>
      </rPr>
      <t>, P. O. Sehore, M.P.</t>
    </r>
  </si>
  <si>
    <r>
      <rPr>
        <b/>
        <sz val="9"/>
        <color rgb="FF3333FF"/>
        <rFont val="Tahoma"/>
        <family val="2"/>
      </rPr>
      <t>M/s. Krishak S.S.K. Mydit Narayanpur Ltd.</t>
    </r>
    <r>
      <rPr>
        <sz val="9"/>
        <rFont val="Tahoma"/>
        <family val="2"/>
      </rPr>
      <t>, (Raghogarh) Distt. Guna, M.P.</t>
    </r>
  </si>
  <si>
    <r>
      <rPr>
        <b/>
        <sz val="9"/>
        <color rgb="FF3333FF"/>
        <rFont val="Tahoma"/>
        <family val="2"/>
      </rPr>
      <t>M/s. Vasant S.S.K. Ltd.</t>
    </r>
    <r>
      <rPr>
        <sz val="9"/>
        <rFont val="Tahoma"/>
        <family val="2"/>
      </rPr>
      <t>, Kasoda Tehsil, Erondal, Distt. Jalgaon, Maharashtra</t>
    </r>
  </si>
  <si>
    <r>
      <rPr>
        <b/>
        <sz val="9"/>
        <color rgb="FF3333FF"/>
        <rFont val="Tahoma"/>
        <family val="2"/>
      </rPr>
      <t>M/s. Narsinha S.S.K. Ltd.</t>
    </r>
    <r>
      <rPr>
        <sz val="9"/>
        <rFont val="Tahoma"/>
        <family val="2"/>
      </rPr>
      <t>, Lahagaon, Distt. Parbhani, Maharashtra</t>
    </r>
  </si>
  <si>
    <r>
      <rPr>
        <b/>
        <sz val="9"/>
        <color rgb="FF3333FF"/>
        <rFont val="Tahoma"/>
        <family val="2"/>
      </rPr>
      <t>M/s. Swami Smarth S.S.K. Ltd.</t>
    </r>
    <r>
      <rPr>
        <sz val="9"/>
        <rFont val="Tahoma"/>
        <family val="2"/>
      </rPr>
      <t>, Dahitane, Distt. Solapur, Maharashtra</t>
    </r>
  </si>
  <si>
    <r>
      <rPr>
        <b/>
        <sz val="9"/>
        <color rgb="FF3333FF"/>
        <rFont val="Tahoma"/>
        <family val="2"/>
      </rPr>
      <t>M/s.Yeswant S.S.K. Ltd.</t>
    </r>
    <r>
      <rPr>
        <sz val="9"/>
        <rFont val="Tahoma"/>
        <family val="2"/>
      </rPr>
      <t>, P.O. Theru, Tal. Heveli, Distt. Pune, Maharashtra</t>
    </r>
  </si>
  <si>
    <r>
      <rPr>
        <b/>
        <sz val="9"/>
        <color rgb="FF3333FF"/>
        <rFont val="Tahoma"/>
        <family val="2"/>
      </rPr>
      <t>M/s. Shree Mahakali S.S.K. Ltd.</t>
    </r>
    <r>
      <rPr>
        <sz val="9"/>
        <rFont val="Tahoma"/>
        <family val="2"/>
      </rPr>
      <t>, Rajaram Bapu Nagar,Taluka Kavathe, Distt. Sangli, Maharashtra</t>
    </r>
  </si>
  <si>
    <r>
      <rPr>
        <b/>
        <sz val="9"/>
        <color rgb="FF3333FF"/>
        <rFont val="Tahoma"/>
        <family val="2"/>
      </rPr>
      <t>M/s. The Akola Zilla S.S.K. Ltd.</t>
    </r>
    <r>
      <rPr>
        <sz val="9"/>
        <rFont val="Tahoma"/>
        <family val="2"/>
      </rPr>
      <t>, Vizora Yeota Tehsil Barshitakli, Distt. Akola, Maharashtra</t>
    </r>
  </si>
  <si>
    <r>
      <rPr>
        <b/>
        <sz val="9"/>
        <color rgb="FF3333FF"/>
        <rFont val="Tahoma"/>
        <family val="2"/>
      </rPr>
      <t>M/s. Anuradha Sugar Mills Ltd.</t>
    </r>
    <r>
      <rPr>
        <sz val="9"/>
        <rFont val="Tahoma"/>
        <family val="2"/>
      </rPr>
      <t>, Mungaje Maharaj Nagar, Tal. Warud (Dhand), Buldana, Maharashtra</t>
    </r>
  </si>
  <si>
    <r>
      <rPr>
        <b/>
        <sz val="9"/>
        <color rgb="FF3333FF"/>
        <rFont val="Tahoma"/>
        <family val="2"/>
      </rPr>
      <t>M/s. Wainganga Sugar &amp; Power Ltd.</t>
    </r>
    <r>
      <rPr>
        <sz val="9"/>
        <rFont val="Tahoma"/>
        <family val="2"/>
      </rPr>
      <t>, Devhada, Mahadio, Distt. Bhandara, Maharashtra</t>
    </r>
  </si>
  <si>
    <r>
      <rPr>
        <b/>
        <sz val="9"/>
        <color rgb="FF3333FF"/>
        <rFont val="Tahoma"/>
        <family val="2"/>
      </rPr>
      <t>M/s. Purti Power &amp; Sugar Ltd.</t>
    </r>
    <r>
      <rPr>
        <sz val="9"/>
        <rFont val="Tahoma"/>
        <family val="2"/>
      </rPr>
      <t>, Bela Chanderpur Road, Umrer, Distt. Nagpur, Maharashtra</t>
    </r>
  </si>
  <si>
    <r>
      <rPr>
        <b/>
        <sz val="9"/>
        <color rgb="FF3333FF"/>
        <rFont val="Tahoma"/>
        <family val="2"/>
      </rPr>
      <t>M/s. Nira Bhima S.S.K. Ltd.</t>
    </r>
    <r>
      <rPr>
        <sz val="9"/>
        <rFont val="Tahoma"/>
        <family val="2"/>
      </rPr>
      <t>, Shahjinagar, Talula Indapur, Pune, Maharashtra</t>
    </r>
  </si>
  <si>
    <r>
      <rPr>
        <b/>
        <sz val="9"/>
        <color rgb="FF3333FF"/>
        <rFont val="Tahoma"/>
        <family val="2"/>
      </rPr>
      <t>M/s. Bhairavnath Sugar Works Ltd.</t>
    </r>
    <r>
      <rPr>
        <sz val="9"/>
        <rFont val="Tahoma"/>
        <family val="2"/>
      </rPr>
      <t>, Sonari, Taluka Paranda, Osmanabad, Maharashtra</t>
    </r>
  </si>
  <si>
    <r>
      <rPr>
        <b/>
        <sz val="9"/>
        <color rgb="FF3333FF"/>
        <rFont val="Tahoma"/>
        <family val="2"/>
      </rPr>
      <t>M/s. Sadashivrao Mandlik Kagal Taluka S.S.K. Ltd.</t>
    </r>
    <r>
      <rPr>
        <sz val="9"/>
        <rFont val="Tahoma"/>
        <family val="2"/>
      </rPr>
      <t>, Sadashivnagar, Taluka Kagal, Distt. Kolhapur, Maharashtra</t>
    </r>
  </si>
  <si>
    <r>
      <rPr>
        <b/>
        <sz val="9"/>
        <color rgb="FF3333FF"/>
        <rFont val="Tahoma"/>
        <family val="2"/>
      </rPr>
      <t>M/s. Ponni Sugars &amp; Chemicals Ltd.</t>
    </r>
    <r>
      <rPr>
        <sz val="9"/>
        <rFont val="Tahoma"/>
        <family val="2"/>
      </rPr>
      <t>, Unit Bargarh Sugar Mills, Potara, Bardaul, Distt. Sampatpur, Orrisa</t>
    </r>
  </si>
  <si>
    <r>
      <rPr>
        <b/>
        <sz val="9"/>
        <color rgb="FF3333FF"/>
        <rFont val="Tahoma"/>
        <family val="2"/>
      </rPr>
      <t>M/s. Nayagarh Sugar Complex Ltd.</t>
    </r>
    <r>
      <rPr>
        <sz val="9"/>
        <rFont val="Tahoma"/>
        <family val="2"/>
      </rPr>
      <t>, Panipoila, Belugaon, Nayagarh, Orissa</t>
    </r>
  </si>
  <si>
    <r>
      <rPr>
        <b/>
        <sz val="9"/>
        <color rgb="FF3333FF"/>
        <rFont val="Tahoma"/>
        <family val="2"/>
      </rPr>
      <t>M/s. Shree Ajudhia Sugar Mills Ltd.</t>
    </r>
    <r>
      <rPr>
        <sz val="9"/>
        <rFont val="Tahoma"/>
        <family val="2"/>
      </rPr>
      <t>, P.O. Raja ka Shaspur, U.P.</t>
    </r>
  </si>
  <si>
    <r>
      <rPr>
        <b/>
        <sz val="9"/>
        <color rgb="FF3333FF"/>
        <rFont val="Tahoma"/>
        <family val="2"/>
      </rPr>
      <t>M/s. Anand Agrochem India Ltd.</t>
    </r>
    <r>
      <rPr>
        <sz val="9"/>
        <rFont val="Tahoma"/>
        <family val="2"/>
      </rPr>
      <t>, Gopi Lodhua, Distt. Aligarh, U.P.</t>
    </r>
  </si>
  <si>
    <r>
      <rPr>
        <b/>
        <sz val="9"/>
        <color rgb="FF3333FF"/>
        <rFont val="Tahoma"/>
        <family val="2"/>
      </rPr>
      <t>M/s. Baghauli Sugar &amp; Distillery Ltd.</t>
    </r>
    <r>
      <rPr>
        <sz val="9"/>
        <rFont val="Tahoma"/>
        <family val="2"/>
      </rPr>
      <t>, Bikapur, Hardoi, U.P.</t>
    </r>
  </si>
  <si>
    <r>
      <rPr>
        <b/>
        <sz val="9"/>
        <color rgb="FF3333FF"/>
        <rFont val="Tahoma"/>
        <family val="2"/>
      </rPr>
      <t>M/s. Bilagi Sugar Mils Ltd.</t>
    </r>
    <r>
      <rPr>
        <sz val="9"/>
        <rFont val="Tahoma"/>
        <family val="2"/>
      </rPr>
      <t>, Badagadi, Distt. Bagalkot, Karnataka</t>
    </r>
  </si>
  <si>
    <r>
      <rPr>
        <b/>
        <sz val="9"/>
        <color rgb="FF3333FF"/>
        <rFont val="Tahoma"/>
        <family val="2"/>
      </rPr>
      <t>M/s. Sri Chamundeshwari Sugar Ltd.</t>
    </r>
    <r>
      <rPr>
        <sz val="9"/>
        <color theme="1"/>
        <rFont val="Tahoma"/>
        <family val="2"/>
      </rPr>
      <t>, Manddur, Distt. Mandya, Karnataka</t>
    </r>
  </si>
  <si>
    <r>
      <rPr>
        <b/>
        <sz val="9"/>
        <color rgb="FF3333FF"/>
        <rFont val="Tahoma"/>
        <family val="2"/>
      </rPr>
      <t>M/s. N.S.L. Sugars Ltd.</t>
    </r>
    <r>
      <rPr>
        <sz val="9"/>
        <rFont val="Tahoma"/>
        <family val="2"/>
      </rPr>
      <t>, (Jay Mahesh Sugar Ind. Ltd.), Pawarwadi, Taluka Majalgaon, Distt. Beed, Maharashtra</t>
    </r>
  </si>
  <si>
    <r>
      <rPr>
        <b/>
        <sz val="9"/>
        <color rgb="FF3333FF"/>
        <rFont val="Tahoma"/>
        <family val="2"/>
      </rPr>
      <t>M/s. Sidhanath Sugar Mills Ltd.</t>
    </r>
    <r>
      <rPr>
        <sz val="9"/>
        <rFont val="Tahoma"/>
        <family val="2"/>
      </rPr>
      <t>, Tijre, North Solapur, Distt. Solapur, Maharashtra</t>
    </r>
  </si>
  <si>
    <r>
      <rPr>
        <b/>
        <sz val="9"/>
        <color rgb="FF3333FF"/>
        <rFont val="Tahoma"/>
        <family val="2"/>
      </rPr>
      <t>M/s. Sitaram Maharaj SK (khardi) Ltd.</t>
    </r>
    <r>
      <rPr>
        <sz val="9"/>
        <rFont val="Tahoma"/>
        <family val="2"/>
      </rPr>
      <t>, Taluka Pandharpuri, Distt. Solapur, Maharashtra</t>
    </r>
  </si>
  <si>
    <r>
      <rPr>
        <b/>
        <sz val="9"/>
        <color rgb="FF3333FF"/>
        <rFont val="Tahoma"/>
        <family val="2"/>
      </rPr>
      <t>M/s. Vaidyanath S.S.K. Ltd.</t>
    </r>
    <r>
      <rPr>
        <sz val="9"/>
        <rFont val="Tahoma"/>
        <family val="2"/>
      </rPr>
      <t>, Pangiri, Taluka Parli Vaijnath, Distt. Beed, Maharashtra</t>
    </r>
  </si>
  <si>
    <r>
      <rPr>
        <b/>
        <sz val="9"/>
        <color rgb="FF3333FF"/>
        <rFont val="Tahoma"/>
        <family val="2"/>
      </rPr>
      <t>M/s. The Bhogpur Co-op. Sugar Mills Ltd.</t>
    </r>
    <r>
      <rPr>
        <sz val="9"/>
        <color theme="1"/>
        <rFont val="Tahoma"/>
        <family val="2"/>
      </rPr>
      <t>, Bhogpur, Distt. Jalandhar, Punjab</t>
    </r>
  </si>
  <si>
    <r>
      <rPr>
        <b/>
        <sz val="9"/>
        <color rgb="FF3333FF"/>
        <rFont val="Tahoma"/>
        <family val="2"/>
      </rPr>
      <t>M/s. Ambika Sugar Ltd.</t>
    </r>
    <r>
      <rPr>
        <sz val="9"/>
        <rFont val="Tahoma"/>
        <family val="2"/>
      </rPr>
      <t>, Erayur Pennadar R.S. Virudhachalan, Distt. Cuddalore, Tamilnadu</t>
    </r>
  </si>
  <si>
    <r>
      <rPr>
        <b/>
        <sz val="9"/>
        <color rgb="FF3333FF"/>
        <rFont val="Tahoma"/>
        <family val="2"/>
      </rPr>
      <t>M/s. Dharani Sugars &amp; Chemical Ltd.</t>
    </r>
    <r>
      <rPr>
        <sz val="9"/>
        <rFont val="Tahoma"/>
        <family val="2"/>
      </rPr>
      <t>, Kalanallur, Shankara puram, Distt. Villupuram, Tamilnadu</t>
    </r>
  </si>
  <si>
    <r>
      <rPr>
        <b/>
        <sz val="9"/>
        <color rgb="FF3333FF"/>
        <rFont val="Tahoma"/>
        <family val="2"/>
      </rPr>
      <t>M/s. Empee Sugars &amp; Chemical Ltd.</t>
    </r>
    <r>
      <rPr>
        <sz val="9"/>
        <rFont val="Tahoma"/>
        <family val="2"/>
      </rPr>
      <t>, Idaikkal, Ambasmudram, Tirunelveli, Tamilnadu</t>
    </r>
  </si>
  <si>
    <r>
      <rPr>
        <b/>
        <sz val="9"/>
        <color rgb="FF3333FF"/>
        <rFont val="Tahoma"/>
        <family val="2"/>
      </rPr>
      <t>M/s. Rajshree Sugars &amp; Chemical Ltd.</t>
    </r>
    <r>
      <rPr>
        <sz val="9"/>
        <rFont val="Tahoma"/>
        <family val="2"/>
      </rPr>
      <t>, (Unit-III), Seramedu, Gingu, Distt. Villupuram, Tamilnadu</t>
    </r>
  </si>
  <si>
    <r>
      <rPr>
        <b/>
        <sz val="9"/>
        <color rgb="FF3333FF"/>
        <rFont val="Tahoma"/>
        <family val="2"/>
      </rPr>
      <t>M/s. Sakthi Sugars Ltd.</t>
    </r>
    <r>
      <rPr>
        <sz val="9"/>
        <rFont val="Tahoma"/>
        <family val="2"/>
      </rPr>
      <t>, Poondurai Semur, Taluka Madakurichi, Erode, Tamilnadu</t>
    </r>
  </si>
  <si>
    <r>
      <rPr>
        <b/>
        <sz val="9"/>
        <color rgb="FF3333FF"/>
        <rFont val="Tahoma"/>
        <family val="2"/>
      </rPr>
      <t>M/s. Sakthi Sugars Ltd.</t>
    </r>
    <r>
      <rPr>
        <sz val="9"/>
        <rFont val="Tahoma"/>
        <family val="2"/>
      </rPr>
      <t>, Mathur, Shivganga, Taluka Shivganga, Tamilnadu</t>
    </r>
  </si>
  <si>
    <r>
      <rPr>
        <b/>
        <sz val="9"/>
        <color rgb="FF3333FF"/>
        <rFont val="Tahoma"/>
        <family val="2"/>
      </rPr>
      <t>M/s. DCM Shriram Ltd.</t>
    </r>
    <r>
      <rPr>
        <sz val="9"/>
        <rFont val="Tahoma"/>
        <family val="2"/>
      </rPr>
      <t>, DSCL Sugar, Ajbapur, P.O. Mullapur, Distt. Lakhimpur Kheri, U.P.</t>
    </r>
  </si>
  <si>
    <r>
      <rPr>
        <b/>
        <sz val="9"/>
        <color rgb="FF3333FF"/>
        <rFont val="Tahoma"/>
        <family val="2"/>
      </rPr>
      <t>M/s. DSM Sugar Mill Ltd.</t>
    </r>
    <r>
      <rPr>
        <sz val="9"/>
        <rFont val="Tahoma"/>
        <family val="2"/>
      </rPr>
      <t>, (a unit of Dhampur Sugar Mills Ltd.), Rajpura, Distt. Budaun, U.P.</t>
    </r>
  </si>
  <si>
    <r>
      <rPr>
        <b/>
        <sz val="9"/>
        <color rgb="FF3333FF"/>
        <rFont val="Tahoma"/>
        <family val="2"/>
      </rPr>
      <t>M/s. Kesar Enterprises Ltd.</t>
    </r>
    <r>
      <rPr>
        <sz val="9"/>
        <rFont val="Tahoma"/>
        <family val="2"/>
      </rPr>
      <t>, Behari, Distt. Bareilly, U.P.</t>
    </r>
  </si>
  <si>
    <r>
      <rPr>
        <b/>
        <sz val="9"/>
        <color rgb="FF3333FF"/>
        <rFont val="Tahoma"/>
        <family val="2"/>
      </rPr>
      <t>M/s. Seksaria Biswan Sugar Factory Ltd.</t>
    </r>
    <r>
      <rPr>
        <sz val="9"/>
        <rFont val="Tahoma"/>
        <family val="2"/>
      </rPr>
      <t>, Distt. Sitapur, U.P.</t>
    </r>
  </si>
  <si>
    <r>
      <rPr>
        <b/>
        <sz val="9"/>
        <color rgb="FF3333FF"/>
        <rFont val="Tahoma"/>
        <family val="2"/>
      </rPr>
      <t>M/s. Lakshmi Sugar Mills Co. Ltd.</t>
    </r>
    <r>
      <rPr>
        <sz val="9"/>
        <rFont val="Tahoma"/>
        <family val="2"/>
      </rPr>
      <t>, Iqbalpur, Roorkee, Haridwar, Uttrakhand</t>
    </r>
  </si>
  <si>
    <r>
      <rPr>
        <b/>
        <sz val="9"/>
        <color rgb="FF3333FF"/>
        <rFont val="Tahoma"/>
        <family val="2"/>
      </rPr>
      <t>M/s. Saikrupa S.S.K. Ltd.</t>
    </r>
    <r>
      <rPr>
        <sz val="9"/>
        <rFont val="Tahoma"/>
        <family val="2"/>
      </rPr>
      <t>, Hiradgaon, Taluka Shrigonda, Distt. Ahmednagar, Maharashtra</t>
    </r>
  </si>
  <si>
    <r>
      <rPr>
        <b/>
        <sz val="9"/>
        <color rgb="FF3333FF"/>
        <rFont val="Tahoma"/>
        <family val="2"/>
      </rPr>
      <t>M/s. Febtech sugar Ltd.</t>
    </r>
    <r>
      <rPr>
        <sz val="9"/>
        <rFont val="Tahoma"/>
        <family val="2"/>
      </rPr>
      <t>, (Formerly known as Febtech Sugar Pvt. Ltd.), Nandur, Taluka Mangalvedda, Distt. Solapur, Maharashtra</t>
    </r>
  </si>
  <si>
    <r>
      <rPr>
        <b/>
        <sz val="9"/>
        <color rgb="FF3333FF"/>
        <rFont val="Tahoma"/>
        <family val="2"/>
      </rPr>
      <t>M/s. Indreshwar Sugar Mills Ltd.</t>
    </r>
    <r>
      <rPr>
        <sz val="9"/>
        <rFont val="Tahoma"/>
        <family val="2"/>
      </rPr>
      <t>, Bhagvantnagar, Taluka Barshi, Distt. Solapur, Maharashtra</t>
    </r>
  </si>
  <si>
    <r>
      <rPr>
        <b/>
        <sz val="9"/>
        <color rgb="FF3333FF"/>
        <rFont val="Tahoma"/>
        <family val="2"/>
      </rPr>
      <t>M/s. Bhairavnath Sugar Works Ltd.</t>
    </r>
    <r>
      <rPr>
        <sz val="9"/>
        <rFont val="Tahoma"/>
        <family val="2"/>
      </rPr>
      <t>, Sonai, Taluka Paranda, Distt. Osmanabad, Maharashtra</t>
    </r>
  </si>
  <si>
    <r>
      <rPr>
        <b/>
        <sz val="9"/>
        <color rgb="FF3333FF"/>
        <rFont val="Tahoma"/>
        <family val="2"/>
      </rPr>
      <t>M/s. Siddhi Sugar and Allied Industried Ltd.</t>
    </r>
    <r>
      <rPr>
        <sz val="9"/>
        <rFont val="Tahoma"/>
        <family val="2"/>
      </rPr>
      <t>, Ujana, Taluka Ahmedpur, Distt. Latur, Maharashtra</t>
    </r>
  </si>
  <si>
    <r>
      <rPr>
        <b/>
        <sz val="9"/>
        <color rgb="FF3333FF"/>
        <rFont val="Tahoma"/>
        <family val="2"/>
      </rPr>
      <t>M/s. Dwarkadhish Sakhar Karkhana Ltd.</t>
    </r>
    <r>
      <rPr>
        <sz val="9"/>
        <rFont val="Tahoma"/>
        <family val="2"/>
      </rPr>
      <t>, Sheware, Taluka Satana, Distt. Nasik, Maharashtra</t>
    </r>
  </si>
  <si>
    <r>
      <rPr>
        <b/>
        <sz val="9"/>
        <color rgb="FF3333FF"/>
        <rFont val="Tahoma"/>
        <family val="2"/>
      </rPr>
      <t>M/s. Sadashivrao Mandlik Kagal Taluka S.S.K. Ltd.</t>
    </r>
    <r>
      <rPr>
        <sz val="9"/>
        <color theme="1"/>
        <rFont val="Tahoma"/>
        <family val="2"/>
      </rPr>
      <t>, sadashivnagar, Hamidwada, Kaulage, Taluka Kagal, Distt. Kolhapur, Maharashtra</t>
    </r>
  </si>
  <si>
    <r>
      <rPr>
        <b/>
        <sz val="9"/>
        <color rgb="FF3333FF"/>
        <rFont val="Tahoma"/>
        <family val="2"/>
      </rPr>
      <t>M/s. Dhampur Sugar Mills Ltd.</t>
    </r>
    <r>
      <rPr>
        <sz val="9"/>
        <rFont val="Tahoma"/>
        <family val="2"/>
      </rPr>
      <t>, Moradabad, Distt. Bijnor, U.P.</t>
    </r>
  </si>
  <si>
    <r>
      <rPr>
        <b/>
        <sz val="9"/>
        <color rgb="FF3333FF"/>
        <rFont val="Tahoma"/>
        <family val="2"/>
      </rPr>
      <t>M/s. GEM Sugars Ltd.</t>
    </r>
    <r>
      <rPr>
        <sz val="9"/>
        <rFont val="Tahoma"/>
        <family val="2"/>
      </rPr>
      <t>, Village Kundaragi, Taluka Bilagi, District  Bagalkot, Karnataka</t>
    </r>
  </si>
  <si>
    <r>
      <rPr>
        <b/>
        <sz val="9"/>
        <color rgb="FF3333FF"/>
        <rFont val="Tahoma"/>
        <family val="2"/>
      </rPr>
      <t>M/s. Empee Sugar &amp; Chemical Ltd.</t>
    </r>
    <r>
      <rPr>
        <sz val="9"/>
        <rFont val="Tahoma"/>
        <family val="2"/>
      </rPr>
      <t>, Idaikkal, Ambasmu dram, Distt. Tirunvely, Tamilnadu</t>
    </r>
  </si>
  <si>
    <r>
      <rPr>
        <b/>
        <sz val="9"/>
        <color rgb="FF3333FF"/>
        <rFont val="Tahoma"/>
        <family val="2"/>
      </rPr>
      <t>M/s. Dharani Sugars &amp; Chemical Ltd.</t>
    </r>
    <r>
      <rPr>
        <sz val="9"/>
        <rFont val="Tahoma"/>
        <family val="2"/>
      </rPr>
      <t>, Tal. Karaipandi, Palur, Distt. Thiruvannamalai, Tamilnadu</t>
    </r>
  </si>
  <si>
    <r>
      <rPr>
        <b/>
        <sz val="9"/>
        <color rgb="FF3333FF"/>
        <rFont val="Tahoma"/>
        <family val="2"/>
      </rPr>
      <t>M/s. Rajshree Sugars &amp; Chemical Ltd.</t>
    </r>
    <r>
      <rPr>
        <sz val="9"/>
        <rFont val="Tahoma"/>
        <family val="2"/>
      </rPr>
      <t>, Seramedu, Gingee, Distt. Villupuram, Tamilnadu</t>
    </r>
  </si>
  <si>
    <t>TamilNadu</t>
  </si>
  <si>
    <t>23.12.15</t>
  </si>
  <si>
    <t>15.03.17</t>
  </si>
  <si>
    <t>22.01.16</t>
  </si>
  <si>
    <t>19.12.16</t>
  </si>
  <si>
    <t>29.11.16</t>
  </si>
  <si>
    <t>05.09.16</t>
  </si>
  <si>
    <t>16.01.17</t>
  </si>
  <si>
    <t>NCDC</t>
  </si>
  <si>
    <t>IFCI</t>
  </si>
  <si>
    <r>
      <rPr>
        <b/>
        <sz val="9"/>
        <color rgb="FF3333FF"/>
        <rFont val="Tahoma"/>
        <family val="2"/>
      </rPr>
      <t>M/s. Bannari Amman Sugar Ltd.</t>
    </r>
    <r>
      <rPr>
        <sz val="9"/>
        <color theme="1"/>
        <rFont val="Tahoma"/>
        <family val="2"/>
      </rPr>
      <t>, Alanganchi village, Nanjanguduka, Taluka Mysore, Karnataka</t>
    </r>
  </si>
  <si>
    <t>10</t>
  </si>
  <si>
    <t>11</t>
  </si>
  <si>
    <r>
      <rPr>
        <b/>
        <sz val="12"/>
        <color rgb="FF3333FF"/>
        <rFont val="Tahoma"/>
        <family val="2"/>
      </rPr>
      <t>Co-Generation</t>
    </r>
    <r>
      <rPr>
        <sz val="9"/>
        <rFont val="Tahoma"/>
        <family val="2"/>
      </rPr>
      <t xml:space="preserve"> (Bagasse Base Power Project)</t>
    </r>
  </si>
  <si>
    <r>
      <rPr>
        <b/>
        <sz val="12"/>
        <color rgb="FF3333FF"/>
        <rFont val="Tahoma"/>
        <family val="2"/>
      </rPr>
      <t>Ethanol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>(from Alcohol)</t>
    </r>
  </si>
  <si>
    <r>
      <rPr>
        <b/>
        <sz val="12"/>
        <color rgb="FF3333FF"/>
        <rFont val="Tahoma"/>
        <family val="2"/>
      </rPr>
      <t>Modernisation</t>
    </r>
    <r>
      <rPr>
        <b/>
        <sz val="10"/>
        <rFont val="Tahoma"/>
        <family val="2"/>
      </rPr>
      <t xml:space="preserve"> </t>
    </r>
    <r>
      <rPr>
        <sz val="9"/>
        <rFont val="Tahoma"/>
        <family val="2"/>
      </rPr>
      <t>(Rehabilation)</t>
    </r>
  </si>
  <si>
    <r>
      <rPr>
        <b/>
        <sz val="11"/>
        <color rgb="FF3333FF"/>
        <rFont val="Tahoma"/>
        <family val="2"/>
      </rPr>
      <t>Co-Generation</t>
    </r>
    <r>
      <rPr>
        <sz val="10"/>
        <rFont val="Tahoma"/>
        <family val="2"/>
      </rPr>
      <t xml:space="preserve">     </t>
    </r>
    <r>
      <rPr>
        <sz val="9"/>
        <rFont val="Tahoma"/>
        <family val="2"/>
      </rPr>
      <t>(Bagasse Base Power Project)</t>
    </r>
  </si>
  <si>
    <r>
      <rPr>
        <b/>
        <sz val="11"/>
        <color rgb="FF3333FF"/>
        <rFont val="Tahoma"/>
        <family val="2"/>
      </rPr>
      <t>Ethanol</t>
    </r>
    <r>
      <rPr>
        <sz val="11"/>
        <rFont val="Tahoma"/>
        <family val="2"/>
      </rPr>
      <t xml:space="preserve"> </t>
    </r>
    <r>
      <rPr>
        <sz val="10"/>
        <rFont val="Tahoma"/>
        <family val="2"/>
      </rPr>
      <t xml:space="preserve">                  </t>
    </r>
    <r>
      <rPr>
        <sz val="9"/>
        <rFont val="Tahoma"/>
        <family val="2"/>
      </rPr>
      <t>(from Alcohol)</t>
    </r>
  </si>
  <si>
    <r>
      <rPr>
        <b/>
        <sz val="11"/>
        <color rgb="FF3333FF"/>
        <rFont val="Tahoma"/>
        <family val="2"/>
      </rPr>
      <t>Modernisation</t>
    </r>
    <r>
      <rPr>
        <sz val="10"/>
        <rFont val="Tahoma"/>
        <family val="2"/>
      </rPr>
      <t xml:space="preserve"> </t>
    </r>
    <r>
      <rPr>
        <sz val="9"/>
        <rFont val="Tahoma"/>
        <family val="2"/>
      </rPr>
      <t>(Rehabilitation)</t>
    </r>
  </si>
  <si>
    <t>Digits in Rupees</t>
  </si>
  <si>
    <t>&gt;&gt;</t>
  </si>
  <si>
    <r>
      <rPr>
        <b/>
        <sz val="9"/>
        <color rgb="FF3333FF"/>
        <rFont val="Tahoma"/>
        <family val="2"/>
      </rPr>
      <t>M/s. Gangapur S.S.K. Ltd</t>
    </r>
    <r>
      <rPr>
        <sz val="9"/>
        <rFont val="Tahoma"/>
        <family val="2"/>
      </rPr>
      <t>., P.O. Raghunathnagar, Distt. Aurangabad, Maharashtra</t>
    </r>
  </si>
  <si>
    <r>
      <rPr>
        <b/>
        <sz val="9"/>
        <color rgb="FF3333FF"/>
        <rFont val="Tahoma"/>
        <family val="2"/>
      </rPr>
      <t>M/s. Shirpur S.S.K., Ltd.</t>
    </r>
    <r>
      <rPr>
        <sz val="9"/>
        <rFont val="Tahoma"/>
        <family val="2"/>
      </rPr>
      <t>, Dahiwad, Taluka Shirpur, Maharashtra</t>
    </r>
  </si>
  <si>
    <r>
      <rPr>
        <b/>
        <sz val="9"/>
        <color rgb="FF3333FF"/>
        <rFont val="Tahoma"/>
        <family val="2"/>
      </rPr>
      <t>M/s. Vasant S.S.K. Ltd.</t>
    </r>
    <r>
      <rPr>
        <sz val="9"/>
        <rFont val="Tahoma"/>
        <family val="2"/>
      </rPr>
      <t>, Pusad, Distt. Yavatmal, Maharashtra</t>
    </r>
  </si>
  <si>
    <r>
      <rPr>
        <b/>
        <sz val="9"/>
        <color rgb="FF3333FF"/>
        <rFont val="Tahoma"/>
        <family val="2"/>
      </rPr>
      <t>M/s. The Girna S.S.K. Ltd.</t>
    </r>
    <r>
      <rPr>
        <sz val="9"/>
        <rFont val="Tahoma"/>
        <family val="2"/>
      </rPr>
      <t>, Bhana hali, Hiraya Nagar, Distt. Nasik, Maharashtra</t>
    </r>
  </si>
  <si>
    <r>
      <rPr>
        <b/>
        <sz val="9"/>
        <color rgb="FF3333FF"/>
        <rFont val="Tahoma"/>
        <family val="2"/>
      </rPr>
      <t>M/s. Belaganga S.S.K. Ltd.</t>
    </r>
    <r>
      <rPr>
        <sz val="9"/>
        <rFont val="Tahoma"/>
        <family val="2"/>
      </rPr>
      <t>, Distt. Jalgaon, Maharashtra</t>
    </r>
  </si>
  <si>
    <r>
      <rPr>
        <b/>
        <sz val="9"/>
        <color rgb="FF3333FF"/>
        <rFont val="Tahoma"/>
        <family val="2"/>
      </rPr>
      <t>M/s. Godavari Manar S.S.K. Ltd.</t>
    </r>
    <r>
      <rPr>
        <sz val="9"/>
        <rFont val="Tahoma"/>
        <family val="2"/>
      </rPr>
      <t>, Taluka Biloli, Nanded, Maharashtra</t>
    </r>
  </si>
  <si>
    <r>
      <rPr>
        <b/>
        <sz val="9"/>
        <color rgb="FF3333FF"/>
        <rFont val="Tahoma"/>
        <family val="2"/>
      </rPr>
      <t>M/s. Daulat Shetkari S.S.K. Ltd.</t>
    </r>
    <r>
      <rPr>
        <sz val="9"/>
        <rFont val="Tahoma"/>
        <family val="2"/>
      </rPr>
      <t>, Taluka Chandgad, Kolhapur, Maharashtra</t>
    </r>
  </si>
  <si>
    <r>
      <rPr>
        <b/>
        <sz val="9"/>
        <color rgb="FF3333FF"/>
        <rFont val="Tahoma"/>
        <family val="2"/>
      </rPr>
      <t>M/s. Kannad S.S.K. Ltd.</t>
    </r>
    <r>
      <rPr>
        <sz val="9"/>
        <rFont val="Tahoma"/>
        <family val="2"/>
      </rPr>
      <t>, Mahatma Phule, Aurangabad, Maharashta</t>
    </r>
  </si>
  <si>
    <r>
      <rPr>
        <b/>
        <sz val="9"/>
        <color rgb="FF3333FF"/>
        <rFont val="Tahoma"/>
        <family val="2"/>
      </rPr>
      <t>M/s. Ajinkyatara S.S.K. Ltd.</t>
    </r>
    <r>
      <rPr>
        <sz val="9"/>
        <rFont val="Tahoma"/>
        <family val="2"/>
      </rPr>
      <t>, Shandre, Distt. Satara, Maharashtra</t>
    </r>
  </si>
  <si>
    <r>
      <rPr>
        <b/>
        <sz val="9"/>
        <color rgb="FF3333FF"/>
        <rFont val="Tahoma"/>
        <family val="2"/>
      </rPr>
      <t>M/s. Terana S.S.K. Ltd.</t>
    </r>
    <r>
      <rPr>
        <sz val="9"/>
        <rFont val="Tahoma"/>
        <family val="2"/>
      </rPr>
      <t>, Dhoki, Ternanagar, Distt. Osmanabad, Maharashtra</t>
    </r>
  </si>
  <si>
    <r>
      <rPr>
        <b/>
        <sz val="9"/>
        <color rgb="FF3333FF"/>
        <rFont val="Tahoma"/>
        <family val="2"/>
      </rPr>
      <t>M/s. Shree Shankar S.S.K. Ltd.</t>
    </r>
    <r>
      <rPr>
        <sz val="9"/>
        <rFont val="Tahoma"/>
        <family val="2"/>
      </rPr>
      <t>, Sadashiv Nagar, Distt Solapur, Maharashtra</t>
    </r>
  </si>
  <si>
    <r>
      <rPr>
        <b/>
        <sz val="9"/>
        <color rgb="FF3333FF"/>
        <rFont val="Tahoma"/>
        <family val="2"/>
      </rPr>
      <t>M/s. Vasant Rao Dada Patil S.S.K. Ltd</t>
    </r>
    <r>
      <rPr>
        <sz val="9"/>
        <color rgb="FF3333FF"/>
        <rFont val="Tahoma"/>
        <family val="2"/>
      </rPr>
      <t>.</t>
    </r>
    <r>
      <rPr>
        <sz val="9"/>
        <rFont val="Tahoma"/>
        <family val="2"/>
      </rPr>
      <t>, Distt. North Arcot, Maharashtra</t>
    </r>
  </si>
  <si>
    <r>
      <rPr>
        <b/>
        <sz val="9"/>
        <color rgb="FF3333FF"/>
        <rFont val="Tahoma"/>
        <family val="2"/>
      </rPr>
      <t>M/s. Kisanveer Satara S.S.K. Ltd.</t>
    </r>
    <r>
      <rPr>
        <sz val="9"/>
        <rFont val="Tahoma"/>
        <family val="2"/>
      </rPr>
      <t>, Bhuinj, Taluka Wai, Satara, Maharashtra</t>
    </r>
  </si>
  <si>
    <r>
      <rPr>
        <b/>
        <sz val="9"/>
        <color rgb="FF3333FF"/>
        <rFont val="Tahoma"/>
        <family val="2"/>
      </rPr>
      <t>M/s. Karmayogi Shankaraaoji Patil S.S.K. Ltd.</t>
    </r>
    <r>
      <rPr>
        <sz val="9"/>
        <rFont val="Tahoma"/>
        <family val="2"/>
      </rPr>
      <t>, Mahatma Phulenagar (Bijwadi), Indapur, Distt. Pune, Maharashtra</t>
    </r>
  </si>
  <si>
    <r>
      <rPr>
        <b/>
        <sz val="9"/>
        <color rgb="FF3333FF"/>
        <rFont val="Tahoma"/>
        <family val="2"/>
      </rPr>
      <t>M/s. Majalgaon S.S.K. Ltd.</t>
    </r>
    <r>
      <rPr>
        <sz val="9"/>
        <rFont val="Tahoma"/>
        <family val="2"/>
      </rPr>
      <t>, Sunder nagar, Telgaon, Distt. Beed, Maharashtra</t>
    </r>
  </si>
  <si>
    <r>
      <rPr>
        <b/>
        <sz val="9"/>
        <color rgb="FF3333FF"/>
        <rFont val="Tahoma"/>
        <family val="2"/>
      </rPr>
      <t>M/s. Nira Bhima S.S.K. Ltd.</t>
    </r>
    <r>
      <rPr>
        <sz val="9"/>
        <rFont val="Tahoma"/>
        <family val="2"/>
      </rPr>
      <t>, Shahjinagar, Taluka Indapur, Distt. Pune, Maharashtra</t>
    </r>
  </si>
  <si>
    <r>
      <rPr>
        <b/>
        <sz val="9"/>
        <color rgb="FF3333FF"/>
        <rFont val="Tahoma"/>
        <family val="2"/>
      </rPr>
      <t>M/s. Shri Vighnhar S.S.K. Ltd.</t>
    </r>
    <r>
      <rPr>
        <sz val="9"/>
        <rFont val="Tahoma"/>
        <family val="2"/>
      </rPr>
      <t>, Nivritinaga (Dhalewadi), Taluka Jhunnar, Distt. Pune, Maharashtra</t>
    </r>
  </si>
  <si>
    <r>
      <rPr>
        <b/>
        <sz val="9"/>
        <color rgb="FF3333FF"/>
        <rFont val="Tahoma"/>
        <family val="2"/>
      </rPr>
      <t>M/s. Saswad Mali Sugar Factory Ltd.</t>
    </r>
    <r>
      <rPr>
        <sz val="9"/>
        <rFont val="Tahoma"/>
        <family val="2"/>
      </rPr>
      <t>, Taluka Malshiras, Distt. Solapur, Maharashtra</t>
    </r>
  </si>
  <si>
    <r>
      <rPr>
        <b/>
        <sz val="9"/>
        <color rgb="FF3333FF"/>
        <rFont val="Tahoma"/>
        <family val="2"/>
      </rPr>
      <t>M/s. Dr. Babasaheb Ambedkar S.S.K. Ltd.</t>
    </r>
    <r>
      <rPr>
        <sz val="9"/>
        <rFont val="Tahoma"/>
        <family val="2"/>
      </rPr>
      <t>, Taluka Keshegaon, Distt. Osmanabad, Maharashtra</t>
    </r>
  </si>
  <si>
    <r>
      <rPr>
        <b/>
        <sz val="9"/>
        <color rgb="FF3333FF"/>
        <rFont val="Tahoma"/>
        <family val="2"/>
      </rPr>
      <t>M/s. Shri Kumbhi Kasari S.S.K. Ltd.</t>
    </r>
    <r>
      <rPr>
        <sz val="9"/>
        <rFont val="Tahoma"/>
        <family val="2"/>
      </rPr>
      <t>, Kuditre, Taluka Karneer, Distt. Kolhapur, Maharashtra</t>
    </r>
  </si>
  <si>
    <r>
      <rPr>
        <b/>
        <sz val="9"/>
        <color rgb="FF3333FF"/>
        <rFont val="Tahoma"/>
        <family val="2"/>
      </rPr>
      <t>M/s. Sakharmaharshi Bhausaheb Throat S.S.K. Ltd</t>
    </r>
    <r>
      <rPr>
        <b/>
        <sz val="9"/>
        <rFont val="Tahoma"/>
        <family val="2"/>
      </rPr>
      <t>.</t>
    </r>
    <r>
      <rPr>
        <sz val="9"/>
        <color theme="1"/>
        <rFont val="Tahoma"/>
        <family val="2"/>
      </rPr>
      <t>,</t>
    </r>
    <r>
      <rPr>
        <sz val="9"/>
        <rFont val="Tahoma"/>
        <family val="2"/>
      </rPr>
      <t xml:space="preserve"> Amrutnagar, Taluka Sangamner, Distt. Ahmednagar, Maharashtra</t>
    </r>
  </si>
  <si>
    <r>
      <rPr>
        <b/>
        <sz val="9"/>
        <color rgb="FF3333FF"/>
        <rFont val="Tahoma"/>
        <family val="2"/>
      </rPr>
      <t>M/s. Vithal S.S.K. Ltd.</t>
    </r>
    <r>
      <rPr>
        <sz val="9"/>
        <rFont val="Tahoma"/>
        <family val="2"/>
      </rPr>
      <t>, Venunagar, Post Gursale, Taluka Pandharpur, Distt.  Solapur, Maharashtra</t>
    </r>
  </si>
  <si>
    <r>
      <rPr>
        <b/>
        <sz val="9"/>
        <color rgb="FF3333FF"/>
        <rFont val="Tahoma"/>
        <family val="2"/>
      </rPr>
      <t>M/s. Siddhanath Sugar Mills Ltd.</t>
    </r>
    <r>
      <rPr>
        <sz val="9"/>
        <rFont val="Tahoma"/>
        <family val="2"/>
      </rPr>
      <t>, Tirhe, Taluka North Solapur, Distt. Solapur, Maharashtra</t>
    </r>
  </si>
  <si>
    <r>
      <rPr>
        <b/>
        <sz val="9"/>
        <color rgb="FF3333FF"/>
        <rFont val="Tahoma"/>
        <family val="2"/>
      </rPr>
      <t>M/s. Dalmia Bharat Sugar &amp; Industries Ltd.</t>
    </r>
    <r>
      <rPr>
        <sz val="9"/>
        <rFont val="Tahoma"/>
        <family val="2"/>
      </rPr>
      <t>, Asurle Porle, Taluka Panhala, Distt. Kolhapur, Maharashtra</t>
    </r>
  </si>
  <si>
    <r>
      <rPr>
        <b/>
        <sz val="9"/>
        <color rgb="FF3333FF"/>
        <rFont val="Tahoma"/>
        <family val="2"/>
      </rPr>
      <t>M/s. Shri Sant Tukaram S.S.K. Ltd.</t>
    </r>
    <r>
      <rPr>
        <sz val="9"/>
        <rFont val="Tahoma"/>
        <family val="2"/>
      </rPr>
      <t>, Kasansa, Darumre, Taluka Mulshi, Distt. Pune, Maharashtra</t>
    </r>
  </si>
  <si>
    <r>
      <rPr>
        <b/>
        <sz val="9"/>
        <color rgb="FF3333FF"/>
        <rFont val="Tahoma"/>
        <family val="2"/>
      </rPr>
      <t>M/s. Sakhar Shiromani Vasantrao Kale S.S.K. Ltd.</t>
    </r>
    <r>
      <rPr>
        <sz val="9"/>
        <rFont val="Tahoma"/>
        <family val="2"/>
      </rPr>
      <t>, Maharashtra, Chandrabhaganagar, P.O. Bhalwani, Taluka Pandharpur, Distt. Solapur, (Old Name M/s. Chandrabhaga S.S.K. Ltd., Bhalwani), Maharashtra</t>
    </r>
  </si>
  <si>
    <r>
      <rPr>
        <b/>
        <sz val="9"/>
        <color rgb="FF3333FF"/>
        <rFont val="Tahoma"/>
        <family val="2"/>
      </rPr>
      <t>M/s. Bhima S.S.K. Ltd.</t>
    </r>
    <r>
      <rPr>
        <sz val="9"/>
        <rFont val="Tahoma"/>
        <family val="2"/>
      </rPr>
      <t>, Takali, Sikandar, Taluka Mohol, Distt. Solapur, Maharashtra</t>
    </r>
  </si>
  <si>
    <r>
      <rPr>
        <b/>
        <sz val="9"/>
        <color rgb="FF3333FF"/>
        <rFont val="Tahoma"/>
        <family val="2"/>
      </rPr>
      <t>M/s. Mula S.S.K. Ltd.</t>
    </r>
    <r>
      <rPr>
        <sz val="9"/>
        <rFont val="Tahoma"/>
        <family val="2"/>
      </rPr>
      <t>, Sonai, Newasa, Distt. Ahmednagar, Maharashtra</t>
    </r>
  </si>
  <si>
    <r>
      <rPr>
        <b/>
        <sz val="9"/>
        <color rgb="FF3333FF"/>
        <rFont val="Tahoma"/>
        <family val="2"/>
      </rPr>
      <t>M/s. Sonhira S.S.K. Ltd.</t>
    </r>
    <r>
      <rPr>
        <sz val="9"/>
        <rFont val="Tahoma"/>
        <family val="2"/>
      </rPr>
      <t>, Monhanrao Kadamnagar, Wangi, Kadegaon, Distt. Sangli, Maharashtra</t>
    </r>
  </si>
  <si>
    <r>
      <rPr>
        <b/>
        <sz val="9"/>
        <color rgb="FF3333FF"/>
        <rFont val="Tahoma"/>
        <family val="2"/>
      </rPr>
      <t>M/s. Kisan Sahkari Chini Mills Ltd.</t>
    </r>
    <r>
      <rPr>
        <sz val="9"/>
        <rFont val="Tahoma"/>
        <family val="2"/>
      </rPr>
      <t>, Sampoorna Nagar, Lakhimpur kheri, U.P.</t>
    </r>
  </si>
  <si>
    <r>
      <rPr>
        <b/>
        <sz val="9"/>
        <color rgb="FF3333FF"/>
        <rFont val="Tahoma"/>
        <family val="2"/>
      </rPr>
      <t>M/s. Shankar Kanoria Sugar Mills Ltd.</t>
    </r>
    <r>
      <rPr>
        <sz val="9"/>
        <rFont val="Tahoma"/>
        <family val="2"/>
      </rPr>
      <t>, Captianganj, Distt. Deoria, U.P.</t>
    </r>
  </si>
  <si>
    <r>
      <rPr>
        <b/>
        <sz val="9"/>
        <color rgb="FF3333FF"/>
        <rFont val="Tahoma"/>
        <family val="2"/>
      </rPr>
      <t>M/s. The Kanoria Sugar &amp; General Manufacturing Ltd.</t>
    </r>
    <r>
      <rPr>
        <sz val="9"/>
        <rFont val="Tahoma"/>
        <family val="2"/>
      </rPr>
      <t>, U.P.</t>
    </r>
  </si>
  <si>
    <r>
      <rPr>
        <b/>
        <sz val="9"/>
        <color rgb="FF3333FF"/>
        <rFont val="Tahoma"/>
        <family val="2"/>
      </rPr>
      <t>M/s. Kanoria Sugar &amp; General Manfactur Co. Ltd.</t>
    </r>
    <r>
      <rPr>
        <sz val="9"/>
        <rFont val="Tahoma"/>
        <family val="2"/>
      </rPr>
      <t>, Captainganj, Distt. Kushinagar, U.P.</t>
    </r>
  </si>
  <si>
    <r>
      <rPr>
        <b/>
        <sz val="9"/>
        <color rgb="FF3333FF"/>
        <rFont val="Tahoma"/>
        <family val="2"/>
      </rPr>
      <t>M/s. Crawnpore Sugar works Ltd.</t>
    </r>
    <r>
      <rPr>
        <sz val="9"/>
        <rFont val="Tahoma"/>
        <family val="2"/>
      </rPr>
      <t>, Distt. Kanpur, U.P.</t>
    </r>
  </si>
  <si>
    <r>
      <rPr>
        <b/>
        <sz val="9"/>
        <color rgb="FF3333FF"/>
        <rFont val="Tahoma"/>
        <family val="2"/>
      </rPr>
      <t>M/s.Sawadeshi Chini &amp; Manufacturing co. Ltd.</t>
    </r>
    <r>
      <rPr>
        <sz val="9"/>
        <rFont val="Tahoma"/>
        <family val="2"/>
      </rPr>
      <t>, Anand Nagar, Distt. Gorakhpur, U.P.</t>
    </r>
  </si>
  <si>
    <r>
      <rPr>
        <b/>
        <sz val="9"/>
        <color rgb="FF3333FF"/>
        <rFont val="Tahoma"/>
        <family val="2"/>
      </rPr>
      <t>M/s. Sarjoo Sahkari Chini Mill Ltd.</t>
    </r>
    <r>
      <rPr>
        <sz val="9"/>
        <rFont val="Tahoma"/>
        <family val="2"/>
      </rPr>
      <t>, Distt. Lakhimpur Kheri, U.P.</t>
    </r>
  </si>
  <si>
    <r>
      <rPr>
        <b/>
        <sz val="9"/>
        <color rgb="FF3333FF"/>
        <rFont val="Tahoma"/>
        <family val="2"/>
      </rPr>
      <t>M/s. Shervani Sugar Syndicate Ltd.</t>
    </r>
    <r>
      <rPr>
        <sz val="9"/>
        <rFont val="Tahoma"/>
        <family val="2"/>
      </rPr>
      <t>, Distt. Etah, U.P.</t>
    </r>
  </si>
  <si>
    <r>
      <rPr>
        <b/>
        <sz val="9"/>
        <color rgb="FF3333FF"/>
        <rFont val="Tahoma"/>
        <family val="2"/>
      </rPr>
      <t>M/s. Kisan Sahakari Chini Mills Ltd.</t>
    </r>
    <r>
      <rPr>
        <sz val="9"/>
        <rFont val="Tahoma"/>
        <family val="2"/>
      </rPr>
      <t>, Nanata, Distt. Saharanpur, U.P.</t>
    </r>
  </si>
  <si>
    <r>
      <rPr>
        <b/>
        <sz val="9"/>
        <color rgb="FF3333FF"/>
        <rFont val="Tahoma"/>
        <family val="2"/>
      </rPr>
      <t>M/s. Shree Ajudhia Sugar Mills Ltd.</t>
    </r>
    <r>
      <rPr>
        <sz val="9"/>
        <rFont val="Tahoma"/>
        <family val="2"/>
      </rPr>
      <t>, Raja ka Sahaspur, U.P.</t>
    </r>
  </si>
  <si>
    <r>
      <rPr>
        <b/>
        <sz val="9"/>
        <color rgb="FF3333FF"/>
        <rFont val="Tahoma"/>
        <family val="2"/>
      </rPr>
      <t>M/s. Kesar Enterprises Ltd.</t>
    </r>
    <r>
      <rPr>
        <sz val="9"/>
        <rFont val="Tahoma"/>
        <family val="2"/>
      </rPr>
      <t>, Baheri, Distt. Bareilly, U.P.</t>
    </r>
  </si>
  <si>
    <r>
      <rPr>
        <b/>
        <sz val="9"/>
        <color rgb="FF3333FF"/>
        <rFont val="Tahoma"/>
        <family val="2"/>
      </rPr>
      <t>M/s. Chilwaria Sugar Mills Ltd.</t>
    </r>
    <r>
      <rPr>
        <sz val="9"/>
        <rFont val="Tahoma"/>
        <family val="2"/>
      </rPr>
      <t>, (a unit of Simbholi Sugar Mill Ltd.), Distt. Bahraich, U.P.</t>
    </r>
  </si>
  <si>
    <r>
      <rPr>
        <b/>
        <sz val="9"/>
        <color rgb="FF3333FF"/>
        <rFont val="Tahoma"/>
        <family val="2"/>
      </rPr>
      <t>M/s. Bhopal Sugar Ind. Ltd.</t>
    </r>
    <r>
      <rPr>
        <sz val="9"/>
        <rFont val="Tahoma"/>
        <family val="2"/>
      </rPr>
      <t>, Sehare, M.P.</t>
    </r>
  </si>
  <si>
    <r>
      <rPr>
        <b/>
        <sz val="9"/>
        <color rgb="FF3333FF"/>
        <rFont val="Tahoma"/>
        <family val="2"/>
      </rPr>
      <t>M/s. Gwalior Sugar Ltd.</t>
    </r>
    <r>
      <rPr>
        <sz val="9"/>
        <rFont val="Tahoma"/>
        <family val="2"/>
      </rPr>
      <t>, Distt. Gwalior, M.P.</t>
    </r>
  </si>
  <si>
    <r>
      <rPr>
        <b/>
        <sz val="9"/>
        <color rgb="FF3333FF"/>
        <rFont val="Tahoma"/>
        <family val="2"/>
      </rPr>
      <t>M/s. Bhagwanpura Sugar Mills Ltd.</t>
    </r>
    <r>
      <rPr>
        <sz val="9"/>
        <rFont val="Tahoma"/>
        <family val="2"/>
      </rPr>
      <t>, Dhuri, Distt. Sangrur, Punjab</t>
    </r>
  </si>
  <si>
    <r>
      <rPr>
        <b/>
        <sz val="9"/>
        <color rgb="FF3333FF"/>
        <rFont val="Tahoma"/>
        <family val="2"/>
      </rPr>
      <t>M/s. Punjab (Zira) Khand Udyog Ltd.</t>
    </r>
    <r>
      <rPr>
        <sz val="9"/>
        <rFont val="Tahoma"/>
        <family val="2"/>
      </rPr>
      <t>, Distt. Ferozpur, Punjab</t>
    </r>
  </si>
  <si>
    <r>
      <rPr>
        <b/>
        <sz val="9"/>
        <color rgb="FF3333FF"/>
        <rFont val="Tahoma"/>
        <family val="2"/>
      </rPr>
      <t>M/s. Aska Coop. Sugar Ind. Ltd.</t>
    </r>
    <r>
      <rPr>
        <sz val="9"/>
        <rFont val="Tahoma"/>
        <family val="2"/>
      </rPr>
      <t>, Naugam, Distt. Ganjam, Orissa</t>
    </r>
  </si>
  <si>
    <r>
      <rPr>
        <b/>
        <sz val="9"/>
        <color rgb="FF3333FF"/>
        <rFont val="Tahoma"/>
        <family val="2"/>
      </rPr>
      <t>M/s. Nayagarh Sugar Complex Ltd.</t>
    </r>
    <r>
      <rPr>
        <sz val="9"/>
        <rFont val="Tahoma"/>
        <family val="2"/>
      </rPr>
      <t>, Panipoila, Belugaon, Distt. Nayagarh, Orissa</t>
    </r>
  </si>
  <si>
    <r>
      <rPr>
        <b/>
        <sz val="9"/>
        <color rgb="FF3333FF"/>
        <rFont val="Tahoma"/>
        <family val="2"/>
      </rPr>
      <t>M/s. The Kovur Co-op. Sugar Factory Ltd.</t>
    </r>
    <r>
      <rPr>
        <sz val="9"/>
        <rFont val="Tahoma"/>
        <family val="2"/>
      </rPr>
      <t>, Pothinddypalam, Distt. Nellore, A.P.</t>
    </r>
  </si>
  <si>
    <r>
      <rPr>
        <b/>
        <sz val="9"/>
        <color rgb="FF3333FF"/>
        <rFont val="Tahoma"/>
        <family val="2"/>
      </rPr>
      <t>M/s. NCS Sugars Ltd.</t>
    </r>
    <r>
      <rPr>
        <sz val="9"/>
        <rFont val="Tahoma"/>
        <family val="2"/>
      </rPr>
      <t>, Latchayybeta Sitanagaran Mandal Vizainagaram, Distt. Babbili, A.P.</t>
    </r>
  </si>
  <si>
    <r>
      <rPr>
        <b/>
        <sz val="9"/>
        <color rgb="FF3333FF"/>
        <rFont val="Tahoma"/>
        <family val="2"/>
      </rPr>
      <t>M/s. Madhucon Sugars &amp; Power Ltd.</t>
    </r>
    <r>
      <rPr>
        <sz val="9"/>
        <rFont val="Tahoma"/>
        <family val="2"/>
      </rPr>
      <t>, Ammagudem, Nelakondapally, Distt. Khammam, A.P.</t>
    </r>
  </si>
  <si>
    <r>
      <rPr>
        <b/>
        <sz val="9"/>
        <color rgb="FF3333FF"/>
        <rFont val="Tahoma"/>
        <family val="2"/>
      </rPr>
      <t>M/s. Shree Valsad SKUM Ltd.</t>
    </r>
    <r>
      <rPr>
        <sz val="9"/>
        <rFont val="Tahoma"/>
        <family val="2"/>
      </rPr>
      <t>, P.O. Valsad, Distt. Valsad, Gujrat</t>
    </r>
  </si>
  <si>
    <r>
      <rPr>
        <b/>
        <sz val="9"/>
        <color rgb="FF3333FF"/>
        <rFont val="Tahoma"/>
        <family val="2"/>
      </rPr>
      <t>M/s. Ukai Pradesh SKUM Ltd.</t>
    </r>
    <r>
      <rPr>
        <sz val="9"/>
        <rFont val="Tahoma"/>
        <family val="2"/>
      </rPr>
      <t>, Taluka Vyara Distt. Surat, Gujrat</t>
    </r>
  </si>
  <si>
    <r>
      <rPr>
        <b/>
        <sz val="9"/>
        <color rgb="FF3333FF"/>
        <rFont val="Tahoma"/>
        <family val="2"/>
      </rPr>
      <t>M/s. Shri Moroli Vibhag KUSM Ltd.</t>
    </r>
    <r>
      <rPr>
        <sz val="9"/>
        <rFont val="Tahoma"/>
        <family val="2"/>
      </rPr>
      <t>, Kalyan nagar, Distt. Navasari, Gujrat</t>
    </r>
  </si>
  <si>
    <r>
      <rPr>
        <b/>
        <sz val="9"/>
        <color rgb="FF3333FF"/>
        <rFont val="Tahoma"/>
        <family val="2"/>
      </rPr>
      <t>M/s.Shree Ganesh Udyog Sah. Mandli Ltd.</t>
    </r>
    <r>
      <rPr>
        <sz val="9"/>
        <rFont val="Tahoma"/>
        <family val="2"/>
      </rPr>
      <t>, Vataria, Bharuch, Gujrat</t>
    </r>
  </si>
  <si>
    <r>
      <rPr>
        <b/>
        <sz val="9"/>
        <color rgb="FF3333FF"/>
        <rFont val="Tahoma"/>
        <family val="2"/>
      </rPr>
      <t>M/s. Madurantakam Co-op. Sugar Mills Ltd.</t>
    </r>
    <r>
      <rPr>
        <sz val="9"/>
        <rFont val="Tahoma"/>
        <family val="2"/>
      </rPr>
      <t>, Padalam, Distt. Chengalapattu, TamilNadu</t>
    </r>
  </si>
  <si>
    <r>
      <rPr>
        <b/>
        <sz val="9"/>
        <color rgb="FF3333FF"/>
        <rFont val="Tahoma"/>
        <family val="2"/>
      </rPr>
      <t>M/s. The Tiruttani Co-op. Sugar Mills Ltd.</t>
    </r>
    <r>
      <rPr>
        <sz val="9"/>
        <rFont val="Tahoma"/>
        <family val="2"/>
      </rPr>
      <t>,  Distt. Theugalpattu, TamilNadu</t>
    </r>
  </si>
  <si>
    <r>
      <rPr>
        <b/>
        <sz val="9"/>
        <color rgb="FF3333FF"/>
        <rFont val="Tahoma"/>
        <family val="2"/>
      </rPr>
      <t>M/s. Riga Sugar Co. Ltd.</t>
    </r>
    <r>
      <rPr>
        <sz val="9"/>
        <rFont val="Tahoma"/>
        <family val="2"/>
      </rPr>
      <t>, Distt. Sitamarhi, Bihar</t>
    </r>
  </si>
  <si>
    <r>
      <rPr>
        <b/>
        <sz val="9"/>
        <color rgb="FF3333FF"/>
        <rFont val="Tahoma"/>
        <family val="2"/>
      </rPr>
      <t>M/s. Champaran Sugar Co. Ltd.</t>
    </r>
    <r>
      <rPr>
        <sz val="9"/>
        <rFont val="Tahoma"/>
        <family val="2"/>
      </rPr>
      <t>, Unit West Champaran, Bihar</t>
    </r>
  </si>
  <si>
    <r>
      <rPr>
        <b/>
        <sz val="9"/>
        <color rgb="FF3333FF"/>
        <rFont val="Tahoma"/>
        <family val="2"/>
      </rPr>
      <t>M/s. Eastern Sugar &amp; Ind. Ltd.</t>
    </r>
    <r>
      <rPr>
        <sz val="9"/>
        <rFont val="Tahoma"/>
        <family val="2"/>
      </rPr>
      <t>, Distt. Motihari, Bihar</t>
    </r>
  </si>
  <si>
    <r>
      <rPr>
        <b/>
        <sz val="9"/>
        <color rgb="FF3333FF"/>
        <rFont val="Tahoma"/>
        <family val="2"/>
      </rPr>
      <t>M/s. Pandavpura S.S.K. Ltd.</t>
    </r>
    <r>
      <rPr>
        <sz val="9"/>
        <rFont val="Tahoma"/>
        <family val="2"/>
      </rPr>
      <t>, Pondavpura, Distt. Mandya, Karnataka</t>
    </r>
  </si>
  <si>
    <r>
      <rPr>
        <b/>
        <sz val="9"/>
        <color rgb="FF3333FF"/>
        <rFont val="Tahoma"/>
        <family val="2"/>
      </rPr>
      <t>M/s. Krishna S.S.K. Niyamit Ltd.</t>
    </r>
    <r>
      <rPr>
        <sz val="9"/>
        <rFont val="Tahoma"/>
        <family val="2"/>
      </rPr>
      <t>, Sonkonattti, Taluka Athani, Distt. Belgaum, Karnataka</t>
    </r>
  </si>
  <si>
    <r>
      <rPr>
        <b/>
        <sz val="9"/>
        <color rgb="FF3333FF"/>
        <rFont val="Tahoma"/>
        <family val="2"/>
      </rPr>
      <t>M/s. Bannari Amman Sugars Ltd.</t>
    </r>
    <r>
      <rPr>
        <sz val="9"/>
        <rFont val="Tahoma"/>
        <family val="2"/>
      </rPr>
      <t>, Kunthur Village, Taluka Kollegal, Distt. Chamrajnagar, Karnataka</t>
    </r>
  </si>
  <si>
    <r>
      <rPr>
        <b/>
        <sz val="9"/>
        <color rgb="FF3333FF"/>
        <rFont val="Tahoma"/>
        <family val="2"/>
      </rPr>
      <t>M/s. Athani Sugars Ltd.</t>
    </r>
    <r>
      <rPr>
        <sz val="9"/>
        <rFont val="Tahoma"/>
        <family val="2"/>
      </rPr>
      <t>, Karnataka, Vishnuanna Nagar, Navalihal, Taluka Athani, Distt.  Belgaum, (Formerly known as Athani Farmers Sugar Factory Ltd.), Karnataka</t>
    </r>
  </si>
  <si>
    <t>Plant Code</t>
  </si>
  <si>
    <r>
      <rPr>
        <b/>
        <sz val="12"/>
        <rFont val="Tahoma"/>
        <family val="2"/>
      </rPr>
      <t xml:space="preserve">Co-Generation   </t>
    </r>
    <r>
      <rPr>
        <b/>
        <sz val="9"/>
        <rFont val="Tahoma"/>
        <family val="2"/>
      </rPr>
      <t xml:space="preserve">                                                                                   </t>
    </r>
    <r>
      <rPr>
        <sz val="9"/>
        <rFont val="Tahoma"/>
        <family val="2"/>
      </rPr>
      <t>(Bagasse Base Power Project)</t>
    </r>
  </si>
  <si>
    <r>
      <rPr>
        <b/>
        <sz val="12"/>
        <rFont val="Tahoma"/>
        <family val="2"/>
      </rPr>
      <t>Modernisation</t>
    </r>
    <r>
      <rPr>
        <b/>
        <sz val="9"/>
        <rFont val="Tahoma"/>
        <family val="2"/>
      </rPr>
      <t xml:space="preserve">                                                               </t>
    </r>
    <r>
      <rPr>
        <sz val="9"/>
        <rFont val="Tahoma"/>
        <family val="2"/>
      </rPr>
      <t>(Rehabilation)</t>
    </r>
  </si>
  <si>
    <r>
      <rPr>
        <b/>
        <sz val="12"/>
        <rFont val="Tahoma"/>
        <family val="2"/>
      </rPr>
      <t>Ethanol</t>
    </r>
    <r>
      <rPr>
        <b/>
        <sz val="9"/>
        <rFont val="Tahoma"/>
        <family val="2"/>
      </rPr>
      <t xml:space="preserve">                                                                                                           </t>
    </r>
    <r>
      <rPr>
        <sz val="9"/>
        <rFont val="Tahoma"/>
        <family val="2"/>
      </rPr>
      <t>(from Alcohol)</t>
    </r>
  </si>
  <si>
    <t>Amount paid</t>
  </si>
  <si>
    <r>
      <rPr>
        <b/>
        <sz val="9"/>
        <color rgb="FF3333FF"/>
        <rFont val="Tahoma"/>
        <family val="2"/>
      </rPr>
      <t>M/s. Shree Ambika Sugars Ltd.</t>
    </r>
    <r>
      <rPr>
        <sz val="9"/>
        <rFont val="Tahoma"/>
        <family val="2"/>
      </rPr>
      <t>, Pennadam, Thittakudi, Distt. Cuddalore, TamilNadu</t>
    </r>
  </si>
  <si>
    <r>
      <rPr>
        <b/>
        <sz val="9"/>
        <color rgb="FF3333FF"/>
        <rFont val="Tahoma"/>
        <family val="2"/>
      </rPr>
      <t>M/s. Shree Ambika Sugars Ltd.</t>
    </r>
    <r>
      <rPr>
        <sz val="9"/>
        <rFont val="Tahoma"/>
        <family val="2"/>
      </rPr>
      <t>, Kottur, Thugili, Tiruvidaimarudhur, Distt. Thanjavour, TamilNadu</t>
    </r>
  </si>
  <si>
    <r>
      <rPr>
        <b/>
        <sz val="9"/>
        <color rgb="FF3333FF"/>
        <rFont val="Tahoma"/>
        <family val="2"/>
      </rPr>
      <t>M/s. Shri Sai Priya Sugars Ltd.</t>
    </r>
    <r>
      <rPr>
        <sz val="9"/>
        <rFont val="Tahoma"/>
        <family val="2"/>
      </rPr>
      <t>, Hippargi Mygur,Taluka Jamkhandi, Distt. Bagalkot, Karnataka</t>
    </r>
  </si>
  <si>
    <r>
      <rPr>
        <b/>
        <sz val="9"/>
        <color rgb="FF3333FF"/>
        <rFont val="Tahoma"/>
        <family val="2"/>
      </rPr>
      <t>M/s. DSM Sugar Mills Ltd.</t>
    </r>
    <r>
      <rPr>
        <sz val="9"/>
        <rFont val="Tahoma"/>
        <family val="2"/>
      </rPr>
      <t>, (A Unit of Dhampur Sugar Mills Ltd.), Rajpur, Distt. Bheemnagar, U.P.</t>
    </r>
  </si>
  <si>
    <t>Handle By</t>
  </si>
  <si>
    <r>
      <rPr>
        <b/>
        <sz val="9"/>
        <color rgb="FF3333FF"/>
        <rFont val="Tahoma"/>
        <family val="2"/>
      </rPr>
      <t>M/s. Nandi S.S.K. Niyamit</t>
    </r>
    <r>
      <rPr>
        <sz val="9"/>
        <color theme="1"/>
        <rFont val="Tahoma"/>
        <family val="2"/>
      </rPr>
      <t>, Krishnanagar, Hosur, Distt. Bijapur, Karnataka</t>
    </r>
  </si>
  <si>
    <r>
      <rPr>
        <b/>
        <sz val="9"/>
        <color rgb="FF3333FF"/>
        <rFont val="Tahoma"/>
        <family val="2"/>
      </rPr>
      <t>M/s. Sai Krupa S.S.K. Ltd.</t>
    </r>
    <r>
      <rPr>
        <sz val="9"/>
        <rFont val="Tahoma"/>
        <family val="2"/>
      </rPr>
      <t>, Devdaithan, Shrigonda, Distt. Ahmednagar, Maharashtra</t>
    </r>
  </si>
  <si>
    <r>
      <rPr>
        <b/>
        <sz val="9"/>
        <color rgb="FF3333FF"/>
        <rFont val="Tahoma"/>
        <family val="2"/>
      </rPr>
      <t>M/s. Kisanveer Satara S.S.K. Ltd.</t>
    </r>
    <r>
      <rPr>
        <sz val="9"/>
        <rFont val="Tahoma"/>
        <family val="2"/>
      </rPr>
      <t>, Taluka Wai, Distt. Satara, Maharashtra</t>
    </r>
  </si>
  <si>
    <r>
      <rPr>
        <b/>
        <sz val="9"/>
        <color rgb="FF3333FF"/>
        <rFont val="Tahoma"/>
        <family val="2"/>
      </rPr>
      <t>M/s. Kumbhi Kesari S.S.K. Ltd.</t>
    </r>
    <r>
      <rPr>
        <sz val="9"/>
        <rFont val="Tahoma"/>
        <family val="2"/>
      </rPr>
      <t>, Kuditre, Taluka Karvir, Distt. Kolhapur, Maharashtra</t>
    </r>
  </si>
  <si>
    <r>
      <rPr>
        <b/>
        <sz val="9"/>
        <color rgb="FF3333FF"/>
        <rFont val="Tahoma"/>
        <family val="2"/>
      </rPr>
      <t>M/s. Pandavapura S.S.K. Ltd.</t>
    </r>
    <r>
      <rPr>
        <sz val="9"/>
        <rFont val="Tahoma"/>
        <family val="2"/>
      </rPr>
      <t>, Pandavapura, Distt. RS Mandya, Karnataka</t>
    </r>
  </si>
  <si>
    <r>
      <rPr>
        <b/>
        <sz val="9"/>
        <color rgb="FF3333FF"/>
        <rFont val="Tahoma"/>
        <family val="2"/>
      </rPr>
      <t>M/s. Dakshina Kannada S.S.K. Ltd.</t>
    </r>
    <r>
      <rPr>
        <sz val="9"/>
        <rFont val="Tahoma"/>
        <family val="2"/>
      </rPr>
      <t>, Branwevar, Udupi, Karnataka</t>
    </r>
  </si>
  <si>
    <t>51401 / Dwarkadhish</t>
  </si>
  <si>
    <t>XI-41</t>
  </si>
  <si>
    <t>1</t>
  </si>
  <si>
    <t>2</t>
  </si>
  <si>
    <t>3</t>
  </si>
  <si>
    <r>
      <rPr>
        <b/>
        <sz val="9"/>
        <color rgb="FF3333FF"/>
        <rFont val="Tahoma"/>
        <family val="2"/>
      </rPr>
      <t>M/s. N.S.L. Sugars Ltd.</t>
    </r>
    <r>
      <rPr>
        <sz val="9"/>
        <rFont val="Tahoma"/>
        <family val="2"/>
      </rPr>
      <t>, Unit II, (Lease of Sahakari Sakkare Karkhane Niyamit) Vill.  Bhusanoor, Taluka  Aland, Distt. Gulbarga, Karnataka</t>
    </r>
  </si>
  <si>
    <t>28.01.93</t>
  </si>
  <si>
    <t>unit of madras sugars ltd</t>
  </si>
  <si>
    <r>
      <rPr>
        <b/>
        <sz val="9"/>
        <color rgb="FF3333FF"/>
        <rFont val="Tahoma"/>
        <family val="2"/>
      </rPr>
      <t>M/s. Ambajogai S.S.K. Ltd.</t>
    </r>
    <r>
      <rPr>
        <sz val="9"/>
        <rFont val="Tahoma"/>
        <family val="2"/>
      </rPr>
      <t>, Ambasakhar Taluka Distt. Beed, Maharashtra</t>
    </r>
  </si>
  <si>
    <r>
      <rPr>
        <b/>
        <sz val="9"/>
        <color rgb="FF3333FF"/>
        <rFont val="Tahoma"/>
        <family val="2"/>
      </rPr>
      <t>M/s. Malwa Sugar Mills Ltd.</t>
    </r>
    <r>
      <rPr>
        <sz val="9"/>
        <rFont val="Tahoma"/>
        <family val="2"/>
      </rPr>
      <t xml:space="preserve">, Dhuri, Distt. Sangrur, Punjab </t>
    </r>
    <r>
      <rPr>
        <sz val="9"/>
        <color theme="0" tint="-0.499984740745262"/>
        <rFont val="Tahoma"/>
        <family val="2"/>
      </rPr>
      <t>(earlier as - M/s. Bhagwanpura Sugar Mills Ltd</t>
    </r>
    <r>
      <rPr>
        <sz val="9"/>
        <rFont val="Tahoma"/>
        <family val="2"/>
      </rPr>
      <t>)</t>
    </r>
  </si>
  <si>
    <r>
      <rPr>
        <b/>
        <sz val="9"/>
        <color rgb="FF3333FF"/>
        <rFont val="Tahoma"/>
        <family val="2"/>
      </rPr>
      <t>M/s. Gayatri Sugars Ltd.</t>
    </r>
    <r>
      <rPr>
        <sz val="9"/>
        <color theme="1"/>
        <rFont val="Tahoma"/>
        <family val="2"/>
      </rPr>
      <t>, Unit Nizamsagar, Vill. Maagi, Nazamsagar Mandal, Distt. karareddy, Telangana, A.P. (59201)</t>
    </r>
  </si>
  <si>
    <r>
      <rPr>
        <b/>
        <sz val="9"/>
        <color rgb="FF3333FF"/>
        <rFont val="Tahoma"/>
        <family val="2"/>
      </rPr>
      <t>M/s. Indian Sugar Manufacturing Co. Ltd.</t>
    </r>
    <r>
      <rPr>
        <sz val="9"/>
        <rFont val="Tahoma"/>
        <family val="2"/>
      </rPr>
      <t>, (ISML) Havinal, Taluka Indi, Distt. Bijapur, Karnataka</t>
    </r>
  </si>
  <si>
    <r>
      <rPr>
        <b/>
        <sz val="9"/>
        <color rgb="FF3333FF"/>
        <rFont val="Tahoma"/>
        <family val="2"/>
      </rPr>
      <t>M/s. The Nidppisal Pulavar K.R. Co-op. Sugar Mills Ltd.</t>
    </r>
    <r>
      <rPr>
        <sz val="9"/>
        <rFont val="Tahoma"/>
        <family val="2"/>
      </rPr>
      <t>, (NPKRR) TamilNadu</t>
    </r>
  </si>
  <si>
    <r>
      <rPr>
        <b/>
        <sz val="9"/>
        <color rgb="FF3333FF"/>
        <rFont val="Tahoma"/>
        <family val="2"/>
      </rPr>
      <t>M/s. Shree Halasidhanath S.S.K. Ltd.</t>
    </r>
    <r>
      <rPr>
        <sz val="9"/>
        <rFont val="Tahoma"/>
        <family val="2"/>
      </rPr>
      <t>, Nippani, Taluka Chikodi, Distt. Belgaum, Karnataka</t>
    </r>
  </si>
  <si>
    <r>
      <rPr>
        <b/>
        <sz val="9"/>
        <color rgb="FF3333FF"/>
        <rFont val="Tahoma"/>
        <family val="2"/>
      </rPr>
      <t>M/s. Shree Chhatrapati S.S.K. Ltd.</t>
    </r>
    <r>
      <rPr>
        <sz val="9"/>
        <rFont val="Tahoma"/>
        <family val="2"/>
      </rPr>
      <t>, Bhawaninagar, Taluka Indapur, Distt. Pune, Maharashtra</t>
    </r>
  </si>
  <si>
    <r>
      <rPr>
        <b/>
        <sz val="9"/>
        <color rgb="FF3333FF"/>
        <rFont val="Tahoma"/>
        <family val="2"/>
      </rPr>
      <t>M/s. Vasantrao Dada Patil S.S.K. Ltd.</t>
    </r>
    <r>
      <rPr>
        <sz val="9"/>
        <rFont val="Tahoma"/>
        <family val="2"/>
      </rPr>
      <t>, Vithalwadi, Deola, Distt. Nasik, Maharashtra</t>
    </r>
  </si>
  <si>
    <t>DD-18</t>
  </si>
  <si>
    <r>
      <rPr>
        <b/>
        <sz val="9"/>
        <color rgb="FF3333FF"/>
        <rFont val="Tahoma"/>
        <family val="2"/>
      </rPr>
      <t xml:space="preserve">M/s. DCM Shriram Ltd, </t>
    </r>
    <r>
      <rPr>
        <sz val="9"/>
        <color theme="1"/>
        <rFont val="Tahoma"/>
        <family val="2"/>
      </rPr>
      <t>Unit - Hariawan, VPO Hariawan, Distt. Hardoi, U.P.</t>
    </r>
  </si>
  <si>
    <r>
      <rPr>
        <b/>
        <sz val="9"/>
        <color rgb="FF3333FF"/>
        <rFont val="Tahoma"/>
        <family val="2"/>
      </rPr>
      <t>M/s. Lokmangal Agro Ind. Ltd.</t>
    </r>
    <r>
      <rPr>
        <sz val="9"/>
        <rFont val="Tahoma"/>
        <family val="2"/>
      </rPr>
      <t>, Subhashnagar, Bibi Dharpal, Taluka North Solapur, Distt. Solapur, Maharashtra</t>
    </r>
  </si>
  <si>
    <t>X-89</t>
  </si>
  <si>
    <r>
      <rPr>
        <b/>
        <sz val="9"/>
        <color rgb="FF3333FF"/>
        <rFont val="Tahoma"/>
        <family val="2"/>
      </rPr>
      <t>M/s. Shri Prabhulingeshwar Sugars &amp; Chemicals Ltd.</t>
    </r>
    <r>
      <rPr>
        <sz val="9"/>
        <rFont val="Tahoma"/>
        <family val="2"/>
      </rPr>
      <t>, Siddapur, Taluka Jamkhandi, Distt. Bagalkot, Karnataka</t>
    </r>
  </si>
  <si>
    <t>30.06.21</t>
  </si>
  <si>
    <t>08.09.21</t>
  </si>
  <si>
    <t>25.11.20</t>
  </si>
  <si>
    <t>17.02.21</t>
  </si>
  <si>
    <t>30.03.21</t>
  </si>
  <si>
    <t>X-E-87</t>
  </si>
  <si>
    <t>X-87</t>
  </si>
  <si>
    <t>X-E-89</t>
  </si>
  <si>
    <t>X-E-90</t>
  </si>
  <si>
    <t>X-90</t>
  </si>
  <si>
    <t>13.10.21</t>
  </si>
  <si>
    <t>04.12.21</t>
  </si>
  <si>
    <t>25.04.22</t>
  </si>
  <si>
    <t>30.03.22</t>
  </si>
  <si>
    <t>17.10.17</t>
  </si>
  <si>
    <t>20.09.18</t>
  </si>
  <si>
    <r>
      <rPr>
        <b/>
        <sz val="9"/>
        <color rgb="FF3333FF"/>
        <rFont val="Tahoma"/>
        <family val="2"/>
      </rPr>
      <t>M/s DCM Shriram Industries Ltd.</t>
    </r>
    <r>
      <rPr>
        <sz val="9"/>
        <rFont val="Tahoma"/>
        <family val="2"/>
      </rPr>
      <t>, Unit of Daurala Sugar Works, Sardhana Road, Daurala - 250221, Distt. Meerut, U.P.</t>
    </r>
  </si>
  <si>
    <t>20.02.20</t>
  </si>
  <si>
    <r>
      <rPr>
        <b/>
        <sz val="9"/>
        <color rgb="FF3333FF"/>
        <rFont val="Tahoma"/>
        <family val="2"/>
      </rPr>
      <t>M/s. Bhogpur Co-op. Sugar Mills Ltd.</t>
    </r>
    <r>
      <rPr>
        <sz val="9"/>
        <rFont val="Tahoma"/>
        <family val="2"/>
      </rPr>
      <t>, Bhogpur, Distt. Jalandhar, Punjab</t>
    </r>
  </si>
  <si>
    <t>DD-39</t>
  </si>
  <si>
    <t>DD-40</t>
  </si>
  <si>
    <t>28.04.20</t>
  </si>
  <si>
    <t>DD-41</t>
  </si>
  <si>
    <t>15.12.20</t>
  </si>
  <si>
    <r>
      <rPr>
        <b/>
        <sz val="9"/>
        <color rgb="FF3333FF"/>
        <rFont val="Tahoma"/>
        <family val="2"/>
      </rPr>
      <t>M/s. Bannari Amman Sugar Ltd.</t>
    </r>
    <r>
      <rPr>
        <sz val="9"/>
        <rFont val="Tahoma"/>
        <family val="2"/>
      </rPr>
      <t>, Alathukumbi Village, Satyamanglam Taluka, Distt. Erode, TamilNadu</t>
    </r>
  </si>
  <si>
    <r>
      <rPr>
        <b/>
        <sz val="9"/>
        <color rgb="FF3333FF"/>
        <rFont val="Tahoma"/>
        <family val="2"/>
      </rPr>
      <t>M/s. Bilagi Sugar Mills Ltd.</t>
    </r>
    <r>
      <rPr>
        <sz val="9"/>
        <rFont val="Tahoma"/>
        <family val="2"/>
      </rPr>
      <t>, Badagandi Village, Bilagi Taluka, Bagalkot Distt., Karnataka</t>
    </r>
  </si>
  <si>
    <t>25.09.18</t>
  </si>
  <si>
    <r>
      <rPr>
        <b/>
        <sz val="9"/>
        <color rgb="FF3333FF"/>
        <rFont val="Tahoma"/>
        <family val="2"/>
      </rPr>
      <t>M/s. Bhalkeshwar Sugars Ltd.</t>
    </r>
    <r>
      <rPr>
        <sz val="9"/>
        <rFont val="Tahoma"/>
        <family val="2"/>
      </rPr>
      <t>, Bhasaveshwar Chowk, Bhalki, Taluka Bhalki, Distt. Bidar, Karnataka</t>
    </r>
  </si>
  <si>
    <t>03.03.21</t>
  </si>
  <si>
    <r>
      <rPr>
        <b/>
        <sz val="9"/>
        <color rgb="FF3333FF"/>
        <rFont val="Tahoma"/>
        <family val="2"/>
      </rPr>
      <t>M/s. Karmyogi Ankushrao Tope Samarth Sahakari Sakkar Karkhana Ltd.</t>
    </r>
    <r>
      <rPr>
        <sz val="9"/>
        <color theme="1"/>
        <rFont val="Tahoma"/>
        <family val="2"/>
      </rPr>
      <t>, Post Ankushnagar, Taluka Ambad, Distt. Jalana, Maharashtra</t>
    </r>
  </si>
  <si>
    <r>
      <rPr>
        <b/>
        <sz val="9"/>
        <color rgb="FF3333FF"/>
        <rFont val="Tahoma"/>
        <family val="2"/>
      </rPr>
      <t>M/s. Shree Narmada Khand Udyog Sahakari Mandali Ltd.</t>
    </r>
    <r>
      <rPr>
        <sz val="9"/>
        <color theme="1"/>
        <rFont val="Tahoma"/>
        <family val="2"/>
      </rPr>
      <t>, Dharikheda. P.O. Timbi, Taluka Rajpipla, Distt. Narmada, Gujrat</t>
    </r>
  </si>
  <si>
    <r>
      <rPr>
        <b/>
        <sz val="9"/>
        <color rgb="FF3333FF"/>
        <rFont val="Tahoma"/>
        <family val="2"/>
      </rPr>
      <t>M/s. MRN cane Power (India) Ltd.</t>
    </r>
    <r>
      <rPr>
        <sz val="9"/>
        <color theme="1"/>
        <rFont val="Tahoma"/>
        <family val="2"/>
      </rPr>
      <t>,</t>
    </r>
    <r>
      <rPr>
        <sz val="9"/>
        <color theme="0" tint="-0.499984740745262"/>
        <rFont val="Tahoma"/>
        <family val="2"/>
      </rPr>
      <t xml:space="preserve"> (Nirani Group)</t>
    </r>
    <r>
      <rPr>
        <sz val="9"/>
        <color theme="0" tint="-0.34998626667073579"/>
        <rFont val="Tahoma"/>
        <family val="2"/>
      </rPr>
      <t xml:space="preserve"> </t>
    </r>
    <r>
      <rPr>
        <sz val="9"/>
        <color theme="1"/>
        <rFont val="Tahoma"/>
        <family val="2"/>
      </rPr>
      <t>Kallapur (S.K.) Kahnapur, Taluka Badami, Distt. Bagalkot, Karnataka</t>
    </r>
  </si>
  <si>
    <r>
      <rPr>
        <b/>
        <sz val="9"/>
        <color rgb="FF3333FF"/>
        <rFont val="Tahoma"/>
        <family val="2"/>
      </rPr>
      <t>M/s. Nirani Sugars Ltd.</t>
    </r>
    <r>
      <rPr>
        <sz val="9"/>
        <rFont val="Tahoma"/>
        <family val="2"/>
      </rPr>
      <t xml:space="preserve">, </t>
    </r>
    <r>
      <rPr>
        <sz val="9"/>
        <color theme="0" tint="-0.499984740745262"/>
        <rFont val="Tahoma"/>
        <family val="2"/>
      </rPr>
      <t>(Nirani Group),</t>
    </r>
    <r>
      <rPr>
        <sz val="9"/>
        <rFont val="Tahoma"/>
        <family val="2"/>
      </rPr>
      <t xml:space="preserve"> Mudhol, Jamkhandi Road, Distt. Bagalkat, Karnataka</t>
    </r>
  </si>
  <si>
    <r>
      <rPr>
        <b/>
        <sz val="9"/>
        <color rgb="FF3333FF"/>
        <rFont val="Tahoma"/>
        <family val="2"/>
      </rPr>
      <t>M/s. Raosahebdaba Pawar Ghodganga S.S.K. Ltd.</t>
    </r>
    <r>
      <rPr>
        <sz val="9"/>
        <rFont val="Tahoma"/>
        <family val="2"/>
      </rPr>
      <t>, Nhavare, Taluka Shirur, Distt. Pune, Maharashtra</t>
    </r>
  </si>
  <si>
    <t>4</t>
  </si>
  <si>
    <t>XI-43</t>
  </si>
  <si>
    <t>XI-45</t>
  </si>
  <si>
    <r>
      <rPr>
        <b/>
        <sz val="9"/>
        <color rgb="FF3333FF"/>
        <rFont val="Tahoma"/>
        <family val="2"/>
      </rPr>
      <t>M/s. Khatav Man Taluka Agro Processing Ltd.</t>
    </r>
    <r>
      <rPr>
        <sz val="9"/>
        <color rgb="FF3333FF"/>
        <rFont val="Tahoma"/>
        <family val="2"/>
      </rPr>
      <t xml:space="preserve">, </t>
    </r>
    <r>
      <rPr>
        <sz val="9"/>
        <rFont val="Tahoma"/>
        <family val="2"/>
      </rPr>
      <t>Padal Tal., Khatav, Distt.- Satara</t>
    </r>
  </si>
  <si>
    <r>
      <rPr>
        <b/>
        <sz val="9"/>
        <color rgb="FF3333FF"/>
        <rFont val="Tahoma"/>
        <family val="2"/>
      </rPr>
      <t>M/s. Ponni Sugar &amp; Chemicals Ltd.</t>
    </r>
    <r>
      <rPr>
        <sz val="9"/>
        <rFont val="Tahoma"/>
        <family val="2"/>
      </rPr>
      <t>, Sagarpalli Deagaon, Dist. Balangir, Orissa</t>
    </r>
  </si>
  <si>
    <t>8.08.22</t>
  </si>
  <si>
    <t>22.02.23</t>
  </si>
  <si>
    <t>5</t>
  </si>
  <si>
    <r>
      <rPr>
        <b/>
        <sz val="9"/>
        <color rgb="FF3333FF"/>
        <rFont val="Tahoma"/>
        <family val="2"/>
      </rPr>
      <t>M/s. Jay Mahesh Sugar Ind. Ltd.</t>
    </r>
    <r>
      <rPr>
        <sz val="9"/>
        <rFont val="Tahoma"/>
        <family val="2"/>
      </rPr>
      <t>, (N.S.L. sugars) Pawarwadi, Majalgaon, Beed, Maharashtra</t>
    </r>
  </si>
  <si>
    <r>
      <rPr>
        <b/>
        <sz val="9"/>
        <color rgb="FF3333FF"/>
        <rFont val="Tahoma"/>
        <family val="2"/>
      </rPr>
      <t>M/s. Mahatma Sugar &amp; Power Ltd.</t>
    </r>
    <r>
      <rPr>
        <sz val="9"/>
        <rFont val="Tahoma"/>
        <family val="2"/>
      </rPr>
      <t xml:space="preserve">, Dinkarnagar, Seloo, Distt. Wardha, Maharashtra </t>
    </r>
    <r>
      <rPr>
        <sz val="9"/>
        <color theme="0" tint="-0.249977111117893"/>
        <rFont val="Tahoma"/>
        <family val="2"/>
      </rPr>
      <t>(Manas Group)</t>
    </r>
  </si>
  <si>
    <r>
      <rPr>
        <b/>
        <sz val="9"/>
        <color rgb="FF3333FF"/>
        <rFont val="Tahoma"/>
        <family val="2"/>
      </rPr>
      <t>M/s. Yashwantrao Mohite Krishna S.S.K. Ltd.</t>
    </r>
    <r>
      <rPr>
        <sz val="9"/>
        <rFont val="Tahoma"/>
        <family val="2"/>
      </rPr>
      <t>, Rethare Budrunk, Taluka Karad, Distt. Satara, Maharashtra</t>
    </r>
  </si>
  <si>
    <r>
      <rPr>
        <b/>
        <sz val="9"/>
        <color rgb="FF3333FF"/>
        <rFont val="Tahoma"/>
        <family val="2"/>
      </rPr>
      <t>M/s. Rajaram Bapu Patil S.S.K. Ltd.</t>
    </r>
    <r>
      <rPr>
        <sz val="9"/>
        <rFont val="Tahoma"/>
        <family val="2"/>
      </rPr>
      <t>, Rajaram Nagar, Unit - I, P.O. Sakharole, Taluka Walwa, Distt. Sangli, Maharashtra</t>
    </r>
  </si>
  <si>
    <r>
      <rPr>
        <b/>
        <sz val="9"/>
        <color rgb="FF3333FF"/>
        <rFont val="Tahoma"/>
        <family val="2"/>
      </rPr>
      <t>M/s. Gangamai Industries and Construction Ltd.</t>
    </r>
    <r>
      <rPr>
        <sz val="9"/>
        <rFont val="Tahoma"/>
        <family val="2"/>
      </rPr>
      <t>, P.O. Rashi, Village Najik, Taluk - Shivgaon, District - Ahmednagar, Maharastra</t>
    </r>
  </si>
  <si>
    <r>
      <t xml:space="preserve">List of Defaulters of Sugar Factores in respect of </t>
    </r>
    <r>
      <rPr>
        <b/>
        <sz val="12"/>
        <color rgb="FF3333FF"/>
        <rFont val="Tahoma"/>
        <family val="2"/>
      </rPr>
      <t>Co-Generation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(Bagasse Base Power Project)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30-06-2024</t>
    </r>
  </si>
  <si>
    <r>
      <t xml:space="preserve">List of Defaulters of Sugar Factores in respect of </t>
    </r>
    <r>
      <rPr>
        <b/>
        <sz val="12"/>
        <color rgb="FF3333FF"/>
        <rFont val="Tahoma"/>
        <family val="2"/>
      </rPr>
      <t>Ethanol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(from Alcohol)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30-06-2024</t>
    </r>
  </si>
  <si>
    <r>
      <t xml:space="preserve">List of Defaulters of Sugar Factores in respect of </t>
    </r>
    <r>
      <rPr>
        <b/>
        <sz val="12"/>
        <color rgb="FF3333FF"/>
        <rFont val="Tahoma"/>
        <family val="2"/>
      </rPr>
      <t xml:space="preserve">Modernisation </t>
    </r>
    <r>
      <rPr>
        <sz val="9"/>
        <color theme="1"/>
        <rFont val="Tahoma"/>
        <family val="2"/>
      </rPr>
      <t>(Rehabilation)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30-06-2024</t>
    </r>
  </si>
  <si>
    <r>
      <t xml:space="preserve">State Wise Sub Total as on </t>
    </r>
    <r>
      <rPr>
        <b/>
        <sz val="14"/>
        <color rgb="FF3333FF"/>
        <rFont val="Tahoma"/>
        <family val="2"/>
      </rPr>
      <t>30-06-2024</t>
    </r>
  </si>
  <si>
    <r>
      <t xml:space="preserve">Outstanding amount of Loan against Sugar Mills in different Schemes as on </t>
    </r>
    <r>
      <rPr>
        <b/>
        <sz val="12"/>
        <color rgb="FF3333FF"/>
        <rFont val="Tahoma"/>
        <family val="2"/>
      </rPr>
      <t>30-06-2024</t>
    </r>
  </si>
  <si>
    <t>6</t>
  </si>
  <si>
    <t>7</t>
  </si>
  <si>
    <t>8</t>
  </si>
  <si>
    <t>9</t>
  </si>
  <si>
    <r>
      <rPr>
        <b/>
        <sz val="9"/>
        <color rgb="FF3333FF"/>
        <rFont val="Tahoma"/>
        <family val="2"/>
      </rPr>
      <t>M/s. Simbholi Sugars Ltd.</t>
    </r>
    <r>
      <rPr>
        <sz val="9"/>
        <rFont val="Tahoma"/>
        <family val="2"/>
      </rPr>
      <t>, (Chilwaria) Simbholi, Distt. Gaziabad, U.P.</t>
    </r>
  </si>
  <si>
    <r>
      <rPr>
        <b/>
        <sz val="9"/>
        <color rgb="FF3333FF"/>
        <rFont val="Tahoma"/>
        <family val="2"/>
      </rPr>
      <t>M/s. Simbhaoli Sugar Mills Ltd.</t>
    </r>
    <r>
      <rPr>
        <sz val="9"/>
        <rFont val="Tahoma"/>
        <family val="2"/>
      </rPr>
      <t>, (Chilwaria) P.O. Chilwaria, Distt. Bahraich, U.P.</t>
    </r>
  </si>
  <si>
    <r>
      <rPr>
        <b/>
        <sz val="9"/>
        <color rgb="FF3333FF"/>
        <rFont val="Tahoma"/>
        <family val="2"/>
      </rPr>
      <t>M/s. Sitaram Maharaj Sakhar Karkhana Ltd.</t>
    </r>
    <r>
      <rPr>
        <sz val="9"/>
        <rFont val="Tahoma"/>
        <family val="2"/>
      </rPr>
      <t>, Khardi, Taluka Pandharpur, Solapur, Maharashtra</t>
    </r>
  </si>
  <si>
    <r>
      <rPr>
        <b/>
        <sz val="9"/>
        <rFont val="Tahoma"/>
        <family val="2"/>
      </rPr>
      <t xml:space="preserve">List of Defaulters of Sugar Factores in respect of </t>
    </r>
    <r>
      <rPr>
        <b/>
        <sz val="12"/>
        <color rgb="FF3333FF"/>
        <rFont val="Tahoma"/>
        <family val="2"/>
      </rPr>
      <t>Cane Development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30-06-2024</t>
    </r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</si>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</sst>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.00;[Red]0.00"/>
  </numFmts>
  <fonts count="36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rgb="FF3333FF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name val="Tahoma"/>
      <family val="2"/>
    </font>
    <font>
      <b/>
      <sz val="12"/>
      <color rgb="FF3333FF"/>
      <name val="Tahoma"/>
      <family val="2"/>
    </font>
    <font>
      <sz val="10"/>
      <name val="Times New Roman"/>
      <family val="1"/>
    </font>
    <font>
      <sz val="12"/>
      <name val="Tahoma"/>
      <family val="2"/>
    </font>
    <font>
      <sz val="11"/>
      <name val="Tahoma"/>
      <family val="2"/>
    </font>
    <font>
      <sz val="14"/>
      <name val="Times New Roman"/>
      <family val="1"/>
    </font>
    <font>
      <b/>
      <sz val="10"/>
      <color indexed="23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b/>
      <sz val="9"/>
      <color rgb="FF3333FF"/>
      <name val="Tahoma"/>
      <family val="2"/>
    </font>
    <font>
      <sz val="6"/>
      <color rgb="FFFF0000"/>
      <name val="Tahoma"/>
      <family val="2"/>
    </font>
    <font>
      <b/>
      <sz val="6"/>
      <color rgb="FFFF0000"/>
      <name val="Tahoma"/>
      <family val="2"/>
    </font>
    <font>
      <sz val="9"/>
      <color theme="0"/>
      <name val="Tahoma"/>
      <family val="2"/>
    </font>
    <font>
      <sz val="11"/>
      <color theme="1"/>
      <name val="Tahoma"/>
      <family val="2"/>
    </font>
    <font>
      <sz val="9"/>
      <color rgb="FF3333FF"/>
      <name val="Tahoma"/>
      <family val="2"/>
    </font>
    <font>
      <sz val="9"/>
      <color theme="0" tint="-0.499984740745262"/>
      <name val="Tahoma"/>
      <family val="2"/>
    </font>
    <font>
      <sz val="9"/>
      <color theme="0" tint="-0.34998626667073579"/>
      <name val="Tahoma"/>
      <family val="2"/>
    </font>
    <font>
      <b/>
      <sz val="9"/>
      <color theme="0"/>
      <name val="Tahoma"/>
      <family val="2"/>
    </font>
    <font>
      <sz val="8"/>
      <color theme="0"/>
      <name val="Tahoma"/>
      <family val="2"/>
    </font>
    <font>
      <b/>
      <sz val="14"/>
      <color rgb="FF3333FF"/>
      <name val="Tahoma"/>
      <family val="2"/>
    </font>
    <font>
      <sz val="9"/>
      <color theme="0" tint="-0.249977111117893"/>
      <name val="Tahoma"/>
      <family val="2"/>
    </font>
    <font>
      <sz val="8"/>
      <color theme="0" tint="-0.249977111117893"/>
      <name val="Tahoma"/>
      <family val="2"/>
    </font>
    <font>
      <b/>
      <sz val="9"/>
      <color theme="0" tint="-0.249977111117893"/>
      <name val="Tahoma"/>
      <family val="2"/>
    </font>
    <font>
      <sz val="8"/>
      <color theme="0" tint="-0.499984740745262"/>
      <name val="Tahoma"/>
      <family val="2"/>
    </font>
    <font>
      <sz val="11"/>
      <color theme="0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44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6" fillId="0" borderId="16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3" fontId="6" fillId="4" borderId="8" xfId="0" applyNumberFormat="1" applyFont="1" applyFill="1" applyBorder="1" applyAlignment="1">
      <alignment horizontal="center" vertical="center"/>
    </xf>
    <xf numFmtId="3" fontId="6" fillId="4" borderId="8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3" fontId="1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3" fontId="23" fillId="0" borderId="0" xfId="0" applyNumberFormat="1" applyFont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3" fillId="2" borderId="8" xfId="0" applyNumberFormat="1" applyFont="1" applyFill="1" applyBorder="1" applyAlignment="1">
      <alignment horizontal="right" vertical="center"/>
    </xf>
    <xf numFmtId="3" fontId="2" fillId="0" borderId="35" xfId="0" applyNumberFormat="1" applyFont="1" applyBorder="1" applyAlignment="1">
      <alignment horizontal="center" vertical="center"/>
    </xf>
    <xf numFmtId="3" fontId="3" fillId="2" borderId="9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vertical="center"/>
    </xf>
    <xf numFmtId="3" fontId="3" fillId="3" borderId="10" xfId="0" applyNumberFormat="1" applyFont="1" applyFill="1" applyBorder="1" applyAlignment="1">
      <alignment vertical="center"/>
    </xf>
    <xf numFmtId="3" fontId="3" fillId="4" borderId="8" xfId="0" applyNumberFormat="1" applyFont="1" applyFill="1" applyBorder="1" applyAlignment="1">
      <alignment horizontal="right" vertical="center"/>
    </xf>
    <xf numFmtId="3" fontId="3" fillId="4" borderId="9" xfId="0" applyNumberFormat="1" applyFont="1" applyFill="1" applyBorder="1" applyAlignment="1">
      <alignment vertical="center"/>
    </xf>
    <xf numFmtId="3" fontId="3" fillId="4" borderId="10" xfId="0" applyNumberFormat="1" applyFont="1" applyFill="1" applyBorder="1" applyAlignment="1">
      <alignment vertical="center"/>
    </xf>
    <xf numFmtId="3" fontId="6" fillId="5" borderId="8" xfId="0" applyNumberFormat="1" applyFont="1" applyFill="1" applyBorder="1" applyAlignment="1">
      <alignment horizontal="right" vertical="center"/>
    </xf>
    <xf numFmtId="3" fontId="6" fillId="2" borderId="8" xfId="0" applyNumberFormat="1" applyFont="1" applyFill="1" applyBorder="1" applyAlignment="1">
      <alignment horizontal="right" vertical="center"/>
    </xf>
    <xf numFmtId="3" fontId="18" fillId="0" borderId="11" xfId="0" applyNumberFormat="1" applyFont="1" applyBorder="1" applyAlignment="1">
      <alignment vertical="center"/>
    </xf>
    <xf numFmtId="3" fontId="18" fillId="0" borderId="10" xfId="0" applyNumberFormat="1" applyFont="1" applyBorder="1" applyAlignment="1">
      <alignment vertical="center"/>
    </xf>
    <xf numFmtId="0" fontId="24" fillId="0" borderId="0" xfId="0" applyFont="1"/>
    <xf numFmtId="0" fontId="24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3" fontId="24" fillId="0" borderId="0" xfId="0" applyNumberFormat="1" applyFont="1"/>
    <xf numFmtId="3" fontId="6" fillId="0" borderId="0" xfId="0" applyNumberFormat="1" applyFont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1" fontId="9" fillId="0" borderId="2" xfId="0" applyNumberFormat="1" applyFont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right" vertical="center"/>
    </xf>
    <xf numFmtId="0" fontId="9" fillId="0" borderId="0" xfId="0" applyFont="1"/>
    <xf numFmtId="3" fontId="6" fillId="4" borderId="8" xfId="0" applyNumberFormat="1" applyFont="1" applyFill="1" applyBorder="1" applyAlignment="1">
      <alignment horizontal="right" vertical="center"/>
    </xf>
    <xf numFmtId="3" fontId="9" fillId="0" borderId="19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7" borderId="8" xfId="0" applyFont="1" applyFill="1" applyBorder="1" applyAlignment="1">
      <alignment horizontal="center" vertical="center" wrapText="1"/>
    </xf>
    <xf numFmtId="3" fontId="10" fillId="7" borderId="8" xfId="0" applyNumberFormat="1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left" vertical="center"/>
    </xf>
    <xf numFmtId="3" fontId="14" fillId="7" borderId="27" xfId="0" applyNumberFormat="1" applyFont="1" applyFill="1" applyBorder="1" applyAlignment="1">
      <alignment horizontal="right" vertical="center"/>
    </xf>
    <xf numFmtId="0" fontId="13" fillId="7" borderId="28" xfId="0" applyFont="1" applyFill="1" applyBorder="1" applyAlignment="1">
      <alignment horizontal="center" vertical="center"/>
    </xf>
    <xf numFmtId="0" fontId="13" fillId="7" borderId="26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3" fillId="7" borderId="29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left" vertical="center"/>
    </xf>
    <xf numFmtId="3" fontId="14" fillId="7" borderId="30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right" vertical="center"/>
    </xf>
    <xf numFmtId="49" fontId="7" fillId="0" borderId="20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right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2" xfId="0" applyNumberFormat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right" vertical="center"/>
    </xf>
    <xf numFmtId="49" fontId="6" fillId="5" borderId="8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right" vertical="center"/>
    </xf>
    <xf numFmtId="1" fontId="9" fillId="0" borderId="18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3" fontId="10" fillId="0" borderId="43" xfId="0" applyNumberFormat="1" applyFont="1" applyBorder="1" applyAlignment="1">
      <alignment horizontal="right" vertical="center"/>
    </xf>
    <xf numFmtId="1" fontId="9" fillId="0" borderId="44" xfId="0" applyNumberFormat="1" applyFont="1" applyBorder="1" applyAlignment="1">
      <alignment horizontal="center" vertical="center"/>
    </xf>
    <xf numFmtId="3" fontId="7" fillId="0" borderId="44" xfId="0" applyNumberFormat="1" applyFont="1" applyBorder="1" applyAlignment="1">
      <alignment horizontal="right" vertical="center"/>
    </xf>
    <xf numFmtId="49" fontId="6" fillId="4" borderId="8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33" xfId="0" applyNumberFormat="1" applyFont="1" applyBorder="1" applyAlignment="1">
      <alignment horizontal="center" vertical="center"/>
    </xf>
    <xf numFmtId="3" fontId="3" fillId="5" borderId="9" xfId="0" applyNumberFormat="1" applyFont="1" applyFill="1" applyBorder="1" applyAlignment="1">
      <alignment vertical="center"/>
    </xf>
    <xf numFmtId="3" fontId="3" fillId="5" borderId="10" xfId="0" applyNumberFormat="1" applyFont="1" applyFill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2" fontId="3" fillId="5" borderId="8" xfId="0" applyNumberFormat="1" applyFont="1" applyFill="1" applyBorder="1" applyAlignment="1">
      <alignment horizontal="center" vertical="center" wrapText="1"/>
    </xf>
    <xf numFmtId="2" fontId="3" fillId="5" borderId="11" xfId="0" applyNumberFormat="1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6" borderId="46" xfId="0" applyFont="1" applyFill="1" applyBorder="1" applyAlignment="1">
      <alignment vertical="center"/>
    </xf>
    <xf numFmtId="0" fontId="3" fillId="6" borderId="47" xfId="0" applyFont="1" applyFill="1" applyBorder="1" applyAlignment="1">
      <alignment vertical="center"/>
    </xf>
    <xf numFmtId="0" fontId="3" fillId="6" borderId="34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9" fontId="7" fillId="5" borderId="41" xfId="0" applyNumberFormat="1" applyFont="1" applyFill="1" applyBorder="1" applyAlignment="1">
      <alignment vertical="center"/>
    </xf>
    <xf numFmtId="49" fontId="7" fillId="5" borderId="4" xfId="0" applyNumberFormat="1" applyFont="1" applyFill="1" applyBorder="1" applyAlignment="1">
      <alignment vertical="center"/>
    </xf>
    <xf numFmtId="49" fontId="7" fillId="5" borderId="40" xfId="0" applyNumberFormat="1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49" fontId="9" fillId="2" borderId="40" xfId="0" applyNumberFormat="1" applyFont="1" applyFill="1" applyBorder="1" applyAlignment="1">
      <alignment vertical="center"/>
    </xf>
    <xf numFmtId="49" fontId="9" fillId="3" borderId="41" xfId="0" applyNumberFormat="1" applyFont="1" applyFill="1" applyBorder="1" applyAlignment="1">
      <alignment vertical="center"/>
    </xf>
    <xf numFmtId="49" fontId="9" fillId="3" borderId="4" xfId="0" applyNumberFormat="1" applyFont="1" applyFill="1" applyBorder="1" applyAlignment="1">
      <alignment vertical="center"/>
    </xf>
    <xf numFmtId="49" fontId="9" fillId="3" borderId="40" xfId="0" applyNumberFormat="1" applyFont="1" applyFill="1" applyBorder="1" applyAlignment="1">
      <alignment vertical="center"/>
    </xf>
    <xf numFmtId="49" fontId="7" fillId="4" borderId="41" xfId="0" applyNumberFormat="1" applyFont="1" applyFill="1" applyBorder="1" applyAlignment="1">
      <alignment vertical="center"/>
    </xf>
    <xf numFmtId="49" fontId="7" fillId="4" borderId="4" xfId="0" applyNumberFormat="1" applyFont="1" applyFill="1" applyBorder="1" applyAlignment="1">
      <alignment vertical="center"/>
    </xf>
    <xf numFmtId="49" fontId="7" fillId="4" borderId="40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3" fontId="3" fillId="0" borderId="46" xfId="0" applyNumberFormat="1" applyFont="1" applyBorder="1" applyAlignment="1">
      <alignment vertical="center"/>
    </xf>
    <xf numFmtId="3" fontId="3" fillId="0" borderId="47" xfId="0" applyNumberFormat="1" applyFont="1" applyBorder="1" applyAlignment="1">
      <alignment vertical="center"/>
    </xf>
    <xf numFmtId="3" fontId="3" fillId="0" borderId="34" xfId="0" applyNumberFormat="1" applyFont="1" applyBorder="1" applyAlignment="1">
      <alignment vertical="center"/>
    </xf>
    <xf numFmtId="3" fontId="3" fillId="0" borderId="32" xfId="0" applyNumberFormat="1" applyFont="1" applyBorder="1" applyAlignment="1">
      <alignment vertical="center"/>
    </xf>
    <xf numFmtId="3" fontId="3" fillId="0" borderId="39" xfId="0" applyNumberFormat="1" applyFont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3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2" fontId="27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51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Continuous" vertical="center"/>
    </xf>
    <xf numFmtId="0" fontId="0" fillId="0" borderId="24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3" fillId="0" borderId="1" xfId="0" applyFont="1" applyBorder="1" applyAlignment="1">
      <alignment horizontal="centerContinuous" vertical="center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2" fontId="2" fillId="0" borderId="6" xfId="0" applyNumberFormat="1" applyFont="1" applyBorder="1" applyAlignment="1">
      <alignment vertical="center" wrapText="1"/>
    </xf>
    <xf numFmtId="0" fontId="32" fillId="8" borderId="0" xfId="0" applyFont="1" applyFill="1" applyAlignment="1">
      <alignment horizontal="center" vertical="center"/>
    </xf>
    <xf numFmtId="3" fontId="32" fillId="8" borderId="0" xfId="0" applyNumberFormat="1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9" fillId="0" borderId="19" xfId="0" applyNumberFormat="1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34" fillId="8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/>
    </xf>
    <xf numFmtId="0" fontId="11" fillId="0" borderId="22" xfId="0" applyFont="1" applyBorder="1" applyAlignment="1">
      <alignment horizontal="centerContinuous" vertical="center"/>
    </xf>
    <xf numFmtId="0" fontId="3" fillId="6" borderId="46" xfId="0" applyFont="1" applyFill="1" applyBorder="1" applyAlignment="1">
      <alignment horizontal="centerContinuous" vertical="center"/>
    </xf>
    <xf numFmtId="0" fontId="3" fillId="6" borderId="47" xfId="0" applyFont="1" applyFill="1" applyBorder="1" applyAlignment="1">
      <alignment horizontal="centerContinuous" vertical="center"/>
    </xf>
    <xf numFmtId="0" fontId="3" fillId="6" borderId="34" xfId="0" applyFont="1" applyFill="1" applyBorder="1" applyAlignment="1">
      <alignment horizontal="centerContinuous" vertical="center"/>
    </xf>
    <xf numFmtId="0" fontId="11" fillId="5" borderId="26" xfId="0" applyFont="1" applyFill="1" applyBorder="1" applyAlignment="1">
      <alignment horizontal="centerContinuous" vertical="center"/>
    </xf>
    <xf numFmtId="0" fontId="11" fillId="5" borderId="27" xfId="0" applyFont="1" applyFill="1" applyBorder="1" applyAlignment="1">
      <alignment horizontal="centerContinuous" vertical="center"/>
    </xf>
    <xf numFmtId="0" fontId="11" fillId="5" borderId="28" xfId="0" applyFont="1" applyFill="1" applyBorder="1" applyAlignment="1">
      <alignment horizontal="centerContinuous" vertical="center"/>
    </xf>
    <xf numFmtId="0" fontId="11" fillId="5" borderId="29" xfId="0" applyFont="1" applyFill="1" applyBorder="1" applyAlignment="1">
      <alignment horizontal="centerContinuous" vertical="center"/>
    </xf>
    <xf numFmtId="0" fontId="11" fillId="5" borderId="30" xfId="0" applyFont="1" applyFill="1" applyBorder="1" applyAlignment="1">
      <alignment horizontal="centerContinuous" vertical="center"/>
    </xf>
    <xf numFmtId="0" fontId="11" fillId="5" borderId="12" xfId="0" applyFont="1" applyFill="1" applyBorder="1" applyAlignment="1">
      <alignment horizontal="centerContinuous" vertical="center"/>
    </xf>
    <xf numFmtId="0" fontId="2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3" fontId="26" fillId="0" borderId="0" xfId="0" applyNumberFormat="1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3" fillId="5" borderId="22" xfId="0" applyNumberFormat="1" applyFont="1" applyFill="1" applyBorder="1" applyAlignment="1">
      <alignment horizontal="center" vertical="center"/>
    </xf>
    <xf numFmtId="2" fontId="3" fillId="5" borderId="24" xfId="0" applyNumberFormat="1" applyFont="1" applyFill="1" applyBorder="1" applyAlignment="1">
      <alignment horizontal="center" vertical="center"/>
    </xf>
    <xf numFmtId="2" fontId="3" fillId="5" borderId="23" xfId="0" applyNumberFormat="1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2" fontId="2" fillId="0" borderId="7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6" borderId="46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2" fontId="3" fillId="2" borderId="24" xfId="0" applyNumberFormat="1" applyFont="1" applyFill="1" applyBorder="1" applyAlignment="1">
      <alignment horizontal="center" vertical="center"/>
    </xf>
    <xf numFmtId="2" fontId="3" fillId="2" borderId="23" xfId="0" applyNumberFormat="1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2" fontId="3" fillId="3" borderId="22" xfId="0" applyNumberFormat="1" applyFont="1" applyFill="1" applyBorder="1" applyAlignment="1">
      <alignment horizontal="center" vertical="center"/>
    </xf>
    <xf numFmtId="2" fontId="3" fillId="3" borderId="24" xfId="0" applyNumberFormat="1" applyFont="1" applyFill="1" applyBorder="1" applyAlignment="1">
      <alignment horizontal="center" vertical="center"/>
    </xf>
    <xf numFmtId="2" fontId="3" fillId="3" borderId="23" xfId="0" applyNumberFormat="1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left" vertical="center" wrapText="1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/>
    </xf>
    <xf numFmtId="2" fontId="3" fillId="4" borderId="22" xfId="0" applyNumberFormat="1" applyFont="1" applyFill="1" applyBorder="1" applyAlignment="1">
      <alignment horizontal="center" vertical="center"/>
    </xf>
    <xf numFmtId="2" fontId="3" fillId="4" borderId="24" xfId="0" applyNumberFormat="1" applyFont="1" applyFill="1" applyBorder="1" applyAlignment="1">
      <alignment horizontal="center" vertical="center"/>
    </xf>
    <xf numFmtId="2" fontId="3" fillId="4" borderId="23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9" fontId="6" fillId="3" borderId="9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/>
    </xf>
    <xf numFmtId="49" fontId="6" fillId="4" borderId="11" xfId="0" applyNumberFormat="1" applyFont="1" applyFill="1" applyBorder="1" applyAlignment="1">
      <alignment horizontal="center" vertical="center"/>
    </xf>
    <xf numFmtId="49" fontId="6" fillId="4" borderId="10" xfId="0" applyNumberFormat="1" applyFont="1" applyFill="1" applyBorder="1" applyAlignment="1">
      <alignment horizontal="center" vertical="center"/>
    </xf>
    <xf numFmtId="49" fontId="12" fillId="5" borderId="9" xfId="0" applyNumberFormat="1" applyFont="1" applyFill="1" applyBorder="1" applyAlignment="1">
      <alignment horizontal="center" vertical="center"/>
    </xf>
    <xf numFmtId="49" fontId="19" fillId="5" borderId="11" xfId="0" applyNumberFormat="1" applyFont="1" applyFill="1" applyBorder="1" applyAlignment="1">
      <alignment horizontal="center" vertical="center"/>
    </xf>
    <xf numFmtId="49" fontId="19" fillId="5" borderId="10" xfId="0" applyNumberFormat="1" applyFont="1" applyFill="1" applyBorder="1" applyAlignment="1">
      <alignment horizontal="center" vertical="center"/>
    </xf>
    <xf numFmtId="49" fontId="6" fillId="5" borderId="9" xfId="0" applyNumberFormat="1" applyFont="1" applyFill="1" applyBorder="1" applyAlignment="1">
      <alignment horizontal="center" vertical="center"/>
    </xf>
    <xf numFmtId="49" fontId="6" fillId="5" borderId="10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3" fontId="4" fillId="0" borderId="46" xfId="0" applyNumberFormat="1" applyFont="1" applyBorder="1" applyAlignment="1">
      <alignment horizontal="right"/>
    </xf>
    <xf numFmtId="3" fontId="4" fillId="0" borderId="47" xfId="0" applyNumberFormat="1" applyFont="1" applyBorder="1" applyAlignment="1">
      <alignment horizontal="right"/>
    </xf>
    <xf numFmtId="3" fontId="4" fillId="0" borderId="48" xfId="0" applyNumberFormat="1" applyFont="1" applyBorder="1" applyAlignment="1">
      <alignment horizontal="right"/>
    </xf>
    <xf numFmtId="3" fontId="18" fillId="0" borderId="9" xfId="0" applyNumberFormat="1" applyFont="1" applyBorder="1" applyAlignment="1">
      <alignment horizontal="center" vertical="center"/>
    </xf>
    <xf numFmtId="3" fontId="18" fillId="0" borderId="11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3" fontId="4" fillId="0" borderId="46" xfId="0" applyNumberFormat="1" applyFont="1" applyBorder="1" applyAlignment="1">
      <alignment horizontal="right" vertical="center"/>
    </xf>
    <xf numFmtId="3" fontId="4" fillId="0" borderId="47" xfId="0" applyNumberFormat="1" applyFont="1" applyBorder="1" applyAlignment="1">
      <alignment horizontal="right" vertical="center"/>
    </xf>
    <xf numFmtId="3" fontId="4" fillId="0" borderId="48" xfId="0" applyNumberFormat="1" applyFont="1" applyBorder="1" applyAlignment="1">
      <alignment horizontal="right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3" fontId="4" fillId="0" borderId="46" xfId="0" applyNumberFormat="1" applyFont="1" applyBorder="1" applyAlignment="1">
      <alignment horizontal="right" vertical="center" wrapText="1"/>
    </xf>
    <xf numFmtId="3" fontId="4" fillId="0" borderId="47" xfId="0" applyNumberFormat="1" applyFont="1" applyBorder="1" applyAlignment="1">
      <alignment horizontal="right" vertical="center" wrapText="1"/>
    </xf>
    <xf numFmtId="3" fontId="4" fillId="0" borderId="4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  <color rgb="FFFFD200"/>
      <color rgb="FFD4A300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gar/Desktop/Waste/08%20-%20CANE%20-%2030-06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CANE"/>
      <sheetName val="Defaulter List"/>
      <sheetName val="D. List Compare"/>
      <sheetName val="Headings"/>
      <sheetName val="Print"/>
      <sheetName val="NIC email"/>
    </sheetNames>
    <sheetDataSet>
      <sheetData sheetId="0"/>
      <sheetData sheetId="1">
        <row r="2117">
          <cell r="U2117" t="str">
            <v>FR</v>
          </cell>
        </row>
        <row r="2214">
          <cell r="V2214">
            <v>-2.8222931161114617E-4</v>
          </cell>
          <cell r="W2214">
            <v>2.8222931161114617E-4</v>
          </cell>
        </row>
        <row r="3517">
          <cell r="U3517">
            <v>698974.78082191758</v>
          </cell>
          <cell r="V3517">
            <v>2040167.2254428593</v>
          </cell>
          <cell r="W3517">
            <v>2092940.7745571407</v>
          </cell>
        </row>
        <row r="3590">
          <cell r="U3590">
            <v>5000000.0000000019</v>
          </cell>
          <cell r="V3590">
            <v>11789695.264449244</v>
          </cell>
          <cell r="W3590">
            <v>11151883.393085005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2" tint="-9.9978637043366805E-2"/>
  </sheetPr>
  <dimension ref="A1:U224"/>
  <sheetViews>
    <sheetView showGridLines="0" tabSelected="1" workbookViewId="0">
      <pane ySplit="5" topLeftCell="A6" activePane="bottomLeft" state="frozen"/>
      <selection pane="bottomLeft"/>
    </sheetView>
  </sheetViews>
  <sheetFormatPr defaultColWidth="0" defaultRowHeight="11.25" zeroHeight="1" x14ac:dyDescent="0.25"/>
  <cols>
    <col min="1" max="1" width="2.85546875" style="1" customWidth="1"/>
    <col min="2" max="2" width="4.5703125" style="1" customWidth="1"/>
    <col min="3" max="3" width="43" style="4" customWidth="1"/>
    <col min="4" max="4" width="6.85546875" style="1" hidden="1" customWidth="1"/>
    <col min="5" max="5" width="10.5703125" style="1" customWidth="1"/>
    <col min="6" max="6" width="6.85546875" style="1" customWidth="1"/>
    <col min="7" max="7" width="6.28515625" style="1" hidden="1" customWidth="1"/>
    <col min="8" max="8" width="11.28515625" style="3" customWidth="1"/>
    <col min="9" max="9" width="10.140625" style="3" customWidth="1"/>
    <col min="10" max="10" width="8.140625" style="3" customWidth="1"/>
    <col min="11" max="11" width="9.5703125" style="3" customWidth="1"/>
    <col min="12" max="12" width="16.140625" style="5" customWidth="1"/>
    <col min="13" max="15" width="16.140625" style="5" bestFit="1" customWidth="1"/>
    <col min="16" max="17" width="5" style="257" customWidth="1"/>
    <col min="18" max="18" width="6.28515625" style="259" hidden="1" customWidth="1"/>
    <col min="19" max="20" width="5" style="257" hidden="1" customWidth="1"/>
    <col min="21" max="21" width="5.85546875" style="266" hidden="1" customWidth="1"/>
    <col min="22" max="16384" width="9.140625" style="1" hidden="1"/>
  </cols>
  <sheetData>
    <row r="1" spans="2:21" ht="8.25" customHeight="1" thickBot="1" x14ac:dyDescent="0.3"/>
    <row r="2" spans="2:21" ht="21" customHeight="1" thickBot="1" x14ac:dyDescent="0.3">
      <c r="B2" s="271" t="s">
        <v>837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50"/>
      <c r="R2" s="268"/>
    </row>
    <row r="3" spans="2:21" ht="8.25" customHeight="1" thickBot="1" x14ac:dyDescent="0.3"/>
    <row r="4" spans="2:21" ht="28.5" customHeight="1" thickBot="1" x14ac:dyDescent="0.3">
      <c r="B4" s="165" t="s">
        <v>310</v>
      </c>
      <c r="C4" s="166" t="s">
        <v>311</v>
      </c>
      <c r="D4" s="165" t="s">
        <v>741</v>
      </c>
      <c r="E4" s="166" t="s">
        <v>312</v>
      </c>
      <c r="F4" s="165" t="s">
        <v>313</v>
      </c>
      <c r="G4" s="165"/>
      <c r="H4" s="167" t="s">
        <v>429</v>
      </c>
      <c r="I4" s="167" t="s">
        <v>315</v>
      </c>
      <c r="J4" s="167" t="s">
        <v>316</v>
      </c>
      <c r="K4" s="168" t="s">
        <v>317</v>
      </c>
      <c r="L4" s="169" t="s">
        <v>318</v>
      </c>
      <c r="M4" s="169" t="s">
        <v>3</v>
      </c>
      <c r="N4" s="169" t="s">
        <v>430</v>
      </c>
      <c r="O4" s="169" t="s">
        <v>431</v>
      </c>
      <c r="R4" s="269"/>
    </row>
    <row r="5" spans="2:21" s="2" customFormat="1" ht="15.75" customHeight="1" x14ac:dyDescent="0.25">
      <c r="B5" s="272" t="s">
        <v>558</v>
      </c>
      <c r="C5" s="273"/>
      <c r="D5" s="273"/>
      <c r="E5" s="273"/>
      <c r="F5" s="273"/>
      <c r="G5" s="274"/>
      <c r="H5" s="163" t="s">
        <v>320</v>
      </c>
      <c r="I5" s="314" t="s">
        <v>558</v>
      </c>
      <c r="J5" s="315"/>
      <c r="K5" s="164" t="s">
        <v>320</v>
      </c>
      <c r="L5" s="226"/>
      <c r="M5" s="227"/>
      <c r="N5" s="227"/>
      <c r="O5" s="228" t="s">
        <v>518</v>
      </c>
      <c r="P5" s="257"/>
      <c r="Q5" s="257"/>
      <c r="R5" s="267"/>
      <c r="S5" s="257"/>
      <c r="T5" s="257"/>
      <c r="U5" s="266"/>
    </row>
    <row r="6" spans="2:21" ht="26.25" customHeight="1" x14ac:dyDescent="0.25">
      <c r="B6" s="285">
        <v>1</v>
      </c>
      <c r="C6" s="298" t="s">
        <v>568</v>
      </c>
      <c r="D6" s="285"/>
      <c r="E6" s="285" t="s">
        <v>411</v>
      </c>
      <c r="F6" s="19" t="s">
        <v>33</v>
      </c>
      <c r="G6" s="285"/>
      <c r="H6" s="302">
        <v>527.85</v>
      </c>
      <c r="I6" s="20" t="s">
        <v>436</v>
      </c>
      <c r="J6" s="20" t="s">
        <v>0</v>
      </c>
      <c r="K6" s="26">
        <v>262.35000000000002</v>
      </c>
      <c r="L6" s="27">
        <v>26234999.999999981</v>
      </c>
      <c r="M6" s="27">
        <v>18146834.043582667</v>
      </c>
      <c r="N6" s="27">
        <v>17685460.559157062</v>
      </c>
      <c r="O6" s="56">
        <f>SUM(L6:N6)</f>
        <v>62067294.602739707</v>
      </c>
    </row>
    <row r="7" spans="2:21" ht="26.25" customHeight="1" x14ac:dyDescent="0.25">
      <c r="B7" s="300"/>
      <c r="C7" s="316"/>
      <c r="D7" s="300"/>
      <c r="E7" s="300"/>
      <c r="F7" s="19" t="s">
        <v>34</v>
      </c>
      <c r="G7" s="300"/>
      <c r="H7" s="302"/>
      <c r="I7" s="48" t="s">
        <v>434</v>
      </c>
      <c r="J7" s="48" t="s">
        <v>7</v>
      </c>
      <c r="K7" s="48">
        <v>265.5</v>
      </c>
      <c r="L7" s="27">
        <v>26550000</v>
      </c>
      <c r="M7" s="50">
        <v>45092351.023414895</v>
      </c>
      <c r="N7" s="50">
        <v>23202082.586174145</v>
      </c>
      <c r="O7" s="56">
        <f>SUM(L7:N7)</f>
        <v>94844433.60958904</v>
      </c>
    </row>
    <row r="8" spans="2:21" ht="23.25" customHeight="1" x14ac:dyDescent="0.25">
      <c r="B8" s="286"/>
      <c r="C8" s="317"/>
      <c r="D8" s="286"/>
      <c r="E8" s="286"/>
      <c r="F8" s="25" t="s">
        <v>44</v>
      </c>
      <c r="G8" s="300"/>
      <c r="H8" s="26">
        <v>100</v>
      </c>
      <c r="I8" s="20" t="s">
        <v>437</v>
      </c>
      <c r="J8" s="20" t="s">
        <v>0</v>
      </c>
      <c r="K8" s="20">
        <v>100</v>
      </c>
      <c r="L8" s="27">
        <v>4999999.9999999991</v>
      </c>
      <c r="M8" s="22">
        <v>3980240.4365366856</v>
      </c>
      <c r="N8" s="22">
        <v>4639966.5634633144</v>
      </c>
      <c r="O8" s="56">
        <f>SUM(L8:N8)</f>
        <v>13620207</v>
      </c>
    </row>
    <row r="9" spans="2:21" ht="22.5" customHeight="1" x14ac:dyDescent="0.25">
      <c r="B9" s="285">
        <v>2</v>
      </c>
      <c r="C9" s="298" t="s">
        <v>569</v>
      </c>
      <c r="D9" s="285"/>
      <c r="E9" s="285" t="s">
        <v>411</v>
      </c>
      <c r="F9" s="19" t="s">
        <v>35</v>
      </c>
      <c r="G9" s="300"/>
      <c r="H9" s="292">
        <v>540</v>
      </c>
      <c r="I9" s="20" t="s">
        <v>438</v>
      </c>
      <c r="J9" s="20" t="s">
        <v>0</v>
      </c>
      <c r="K9" s="20">
        <v>284</v>
      </c>
      <c r="L9" s="27">
        <v>23114151.260273978</v>
      </c>
      <c r="M9" s="22">
        <v>8420899.6538097207</v>
      </c>
      <c r="N9" s="22">
        <v>4604582.5379711017</v>
      </c>
      <c r="O9" s="56">
        <f>SUM(L9:N9)</f>
        <v>36139633.452054799</v>
      </c>
    </row>
    <row r="10" spans="2:21" ht="22.5" customHeight="1" x14ac:dyDescent="0.25">
      <c r="B10" s="286"/>
      <c r="C10" s="299"/>
      <c r="D10" s="286"/>
      <c r="E10" s="286"/>
      <c r="F10" s="19" t="s">
        <v>36</v>
      </c>
      <c r="G10" s="286"/>
      <c r="H10" s="293"/>
      <c r="I10" s="20" t="s">
        <v>61</v>
      </c>
      <c r="J10" s="20" t="s">
        <v>7</v>
      </c>
      <c r="K10" s="20">
        <v>256</v>
      </c>
      <c r="L10" s="27">
        <v>25600000.000000007</v>
      </c>
      <c r="M10" s="22">
        <v>9089439.0623246375</v>
      </c>
      <c r="N10" s="22">
        <v>3833060.1431548134</v>
      </c>
      <c r="O10" s="56">
        <f>SUM(L10:N10)</f>
        <v>38522499.205479458</v>
      </c>
    </row>
    <row r="11" spans="2:21" ht="12" thickBot="1" x14ac:dyDescent="0.3"/>
    <row r="12" spans="2:21" s="2" customFormat="1" ht="22.5" customHeight="1" thickBot="1" x14ac:dyDescent="0.3">
      <c r="E12" s="290" t="s">
        <v>411</v>
      </c>
      <c r="F12" s="291"/>
      <c r="G12" s="71"/>
      <c r="H12" s="287" t="s">
        <v>4</v>
      </c>
      <c r="I12" s="288"/>
      <c r="J12" s="289"/>
      <c r="K12" s="71" t="s">
        <v>677</v>
      </c>
      <c r="L12" s="91">
        <f>SUM(L6:L11)</f>
        <v>106499151.26027396</v>
      </c>
      <c r="M12" s="91">
        <f>SUM(M6:M11)</f>
        <v>84729764.219668612</v>
      </c>
      <c r="N12" s="91">
        <f>SUM(N6:N11)</f>
        <v>53965152.389920436</v>
      </c>
      <c r="O12" s="91">
        <f>SUM(O6:O11)</f>
        <v>245194067.86986297</v>
      </c>
      <c r="P12" s="258"/>
      <c r="Q12" s="258"/>
      <c r="R12" s="270"/>
      <c r="S12" s="258"/>
      <c r="T12" s="258"/>
      <c r="U12" s="266"/>
    </row>
    <row r="13" spans="2:21" x14ac:dyDescent="0.25">
      <c r="G13" s="234"/>
      <c r="L13" s="235"/>
      <c r="M13" s="284">
        <f>SUM(M12:N12)</f>
        <v>138694916.60958904</v>
      </c>
      <c r="N13" s="235"/>
    </row>
    <row r="14" spans="2:21" x14ac:dyDescent="0.25">
      <c r="G14" s="234"/>
    </row>
    <row r="15" spans="2:21" x14ac:dyDescent="0.25">
      <c r="G15" s="234"/>
    </row>
    <row r="16" spans="2:21" ht="12" thickBot="1" x14ac:dyDescent="0.3">
      <c r="G16" s="234"/>
    </row>
    <row r="17" spans="2:21" ht="28.5" customHeight="1" thickBot="1" x14ac:dyDescent="0.3">
      <c r="B17" s="165" t="s">
        <v>310</v>
      </c>
      <c r="C17" s="166" t="s">
        <v>311</v>
      </c>
      <c r="D17" s="165" t="s">
        <v>741</v>
      </c>
      <c r="E17" s="166" t="s">
        <v>312</v>
      </c>
      <c r="F17" s="165" t="s">
        <v>313</v>
      </c>
      <c r="G17" s="199"/>
      <c r="H17" s="167" t="s">
        <v>429</v>
      </c>
      <c r="I17" s="167" t="s">
        <v>315</v>
      </c>
      <c r="J17" s="167" t="s">
        <v>316</v>
      </c>
      <c r="K17" s="168" t="s">
        <v>317</v>
      </c>
      <c r="L17" s="169" t="s">
        <v>318</v>
      </c>
      <c r="M17" s="169" t="s">
        <v>3</v>
      </c>
      <c r="N17" s="169" t="s">
        <v>430</v>
      </c>
      <c r="O17" s="169" t="s">
        <v>431</v>
      </c>
      <c r="R17" s="269"/>
    </row>
    <row r="18" spans="2:21" s="2" customFormat="1" ht="15.75" customHeight="1" x14ac:dyDescent="0.25">
      <c r="B18" s="272" t="s">
        <v>558</v>
      </c>
      <c r="C18" s="273"/>
      <c r="D18" s="273"/>
      <c r="E18" s="273"/>
      <c r="F18" s="273"/>
      <c r="G18" s="274"/>
      <c r="H18" s="51" t="s">
        <v>320</v>
      </c>
      <c r="I18" s="309" t="s">
        <v>558</v>
      </c>
      <c r="J18" s="310"/>
      <c r="K18" s="52" t="s">
        <v>320</v>
      </c>
      <c r="L18" s="226"/>
      <c r="M18" s="227"/>
      <c r="N18" s="227"/>
      <c r="O18" s="228" t="s">
        <v>518</v>
      </c>
      <c r="P18" s="257"/>
      <c r="Q18" s="257"/>
      <c r="R18" s="267"/>
      <c r="S18" s="257"/>
      <c r="T18" s="257"/>
      <c r="U18" s="266"/>
    </row>
    <row r="19" spans="2:21" ht="25.5" customHeight="1" x14ac:dyDescent="0.25">
      <c r="B19" s="19">
        <v>1</v>
      </c>
      <c r="C19" s="35" t="s">
        <v>570</v>
      </c>
      <c r="D19" s="19"/>
      <c r="E19" s="19" t="s">
        <v>394</v>
      </c>
      <c r="F19" s="19" t="s">
        <v>47</v>
      </c>
      <c r="G19" s="19"/>
      <c r="H19" s="20">
        <v>47.25</v>
      </c>
      <c r="I19" s="20" t="s">
        <v>48</v>
      </c>
      <c r="J19" s="20" t="s">
        <v>0</v>
      </c>
      <c r="K19" s="20">
        <v>47.25</v>
      </c>
      <c r="L19" s="22">
        <v>3545230.6027397253</v>
      </c>
      <c r="M19" s="22">
        <v>12808543.359428691</v>
      </c>
      <c r="N19" s="22">
        <v>12655402.606324734</v>
      </c>
      <c r="O19" s="56">
        <f>SUM(L19:N19)</f>
        <v>29009176.56849315</v>
      </c>
    </row>
    <row r="20" spans="2:21" ht="12" thickBot="1" x14ac:dyDescent="0.3"/>
    <row r="21" spans="2:21" s="2" customFormat="1" ht="22.5" customHeight="1" thickBot="1" x14ac:dyDescent="0.3">
      <c r="E21" s="290" t="s">
        <v>509</v>
      </c>
      <c r="F21" s="291"/>
      <c r="G21" s="71"/>
      <c r="H21" s="287" t="s">
        <v>4</v>
      </c>
      <c r="I21" s="288"/>
      <c r="J21" s="289"/>
      <c r="K21" s="71" t="s">
        <v>677</v>
      </c>
      <c r="L21" s="91">
        <f>SUM(L19:L20)</f>
        <v>3545230.6027397253</v>
      </c>
      <c r="M21" s="91">
        <f>SUM(M19:M20)</f>
        <v>12808543.359428691</v>
      </c>
      <c r="N21" s="91">
        <f>SUM(N19:N20)</f>
        <v>12655402.606324734</v>
      </c>
      <c r="O21" s="91">
        <f>SUM(O19:O20)</f>
        <v>29009176.56849315</v>
      </c>
      <c r="P21" s="258"/>
      <c r="Q21" s="258"/>
      <c r="R21" s="270"/>
      <c r="S21" s="258"/>
      <c r="T21" s="258"/>
      <c r="U21" s="266"/>
    </row>
    <row r="22" spans="2:21" x14ac:dyDescent="0.25">
      <c r="G22" s="234"/>
      <c r="L22" s="235"/>
      <c r="M22" s="284">
        <f>SUM(M21:N21)</f>
        <v>25463945.965753425</v>
      </c>
      <c r="N22" s="235"/>
    </row>
    <row r="23" spans="2:21" x14ac:dyDescent="0.25">
      <c r="G23" s="234"/>
    </row>
    <row r="24" spans="2:21" x14ac:dyDescent="0.25">
      <c r="G24" s="234"/>
    </row>
    <row r="25" spans="2:21" ht="12" thickBot="1" x14ac:dyDescent="0.3">
      <c r="G25" s="234"/>
    </row>
    <row r="26" spans="2:21" ht="28.5" customHeight="1" thickBot="1" x14ac:dyDescent="0.3">
      <c r="B26" s="165" t="s">
        <v>310</v>
      </c>
      <c r="C26" s="166" t="s">
        <v>311</v>
      </c>
      <c r="D26" s="165" t="s">
        <v>741</v>
      </c>
      <c r="E26" s="166" t="s">
        <v>312</v>
      </c>
      <c r="F26" s="165" t="s">
        <v>313</v>
      </c>
      <c r="G26" s="199"/>
      <c r="H26" s="167" t="s">
        <v>429</v>
      </c>
      <c r="I26" s="167" t="s">
        <v>315</v>
      </c>
      <c r="J26" s="167" t="s">
        <v>316</v>
      </c>
      <c r="K26" s="168" t="s">
        <v>317</v>
      </c>
      <c r="L26" s="169" t="s">
        <v>318</v>
      </c>
      <c r="M26" s="169" t="s">
        <v>3</v>
      </c>
      <c r="N26" s="169" t="s">
        <v>430</v>
      </c>
      <c r="O26" s="169" t="s">
        <v>431</v>
      </c>
      <c r="R26" s="269"/>
    </row>
    <row r="27" spans="2:21" s="2" customFormat="1" ht="15.75" customHeight="1" x14ac:dyDescent="0.25">
      <c r="B27" s="272" t="s">
        <v>558</v>
      </c>
      <c r="C27" s="273"/>
      <c r="D27" s="273"/>
      <c r="E27" s="273"/>
      <c r="F27" s="273"/>
      <c r="G27" s="274"/>
      <c r="H27" s="51" t="s">
        <v>320</v>
      </c>
      <c r="I27" s="309" t="s">
        <v>558</v>
      </c>
      <c r="J27" s="310"/>
      <c r="K27" s="52" t="s">
        <v>320</v>
      </c>
      <c r="L27" s="226"/>
      <c r="M27" s="227"/>
      <c r="N27" s="227"/>
      <c r="O27" s="228" t="s">
        <v>518</v>
      </c>
      <c r="P27" s="257"/>
      <c r="Q27" s="257"/>
      <c r="R27" s="267"/>
      <c r="S27" s="257"/>
      <c r="T27" s="257"/>
      <c r="U27" s="266"/>
    </row>
    <row r="28" spans="2:21" ht="26.25" customHeight="1" x14ac:dyDescent="0.25">
      <c r="B28" s="19">
        <v>1</v>
      </c>
      <c r="C28" s="35" t="s">
        <v>755</v>
      </c>
      <c r="D28" s="20"/>
      <c r="E28" s="19" t="s">
        <v>410</v>
      </c>
      <c r="F28" s="20" t="s">
        <v>45</v>
      </c>
      <c r="G28" s="20"/>
      <c r="H28" s="20">
        <v>50</v>
      </c>
      <c r="I28" s="20" t="s">
        <v>440</v>
      </c>
      <c r="J28" s="20" t="s">
        <v>0</v>
      </c>
      <c r="K28" s="20">
        <v>50</v>
      </c>
      <c r="L28" s="22">
        <f>[1]CANE!U3517</f>
        <v>698974.78082191758</v>
      </c>
      <c r="M28" s="22">
        <f>[1]CANE!V3517</f>
        <v>2040167.2254428593</v>
      </c>
      <c r="N28" s="22">
        <f>[1]CANE!W3517</f>
        <v>2092940.7745571407</v>
      </c>
      <c r="O28" s="56">
        <f>SUM(L28:N28)</f>
        <v>4832082.7808219176</v>
      </c>
      <c r="R28" s="270"/>
    </row>
    <row r="29" spans="2:21" ht="26.25" customHeight="1" x14ac:dyDescent="0.25">
      <c r="B29" s="57">
        <v>2</v>
      </c>
      <c r="C29" s="206" t="s">
        <v>756</v>
      </c>
      <c r="D29" s="20"/>
      <c r="E29" s="19" t="s">
        <v>410</v>
      </c>
      <c r="F29" s="20" t="s">
        <v>46</v>
      </c>
      <c r="G29" s="20"/>
      <c r="H29" s="20">
        <v>50</v>
      </c>
      <c r="I29" s="20" t="s">
        <v>441</v>
      </c>
      <c r="J29" s="20" t="s">
        <v>0</v>
      </c>
      <c r="K29" s="20">
        <v>50</v>
      </c>
      <c r="L29" s="22">
        <f>[1]CANE!U3590</f>
        <v>5000000.0000000019</v>
      </c>
      <c r="M29" s="22">
        <f>[1]CANE!V3590</f>
        <v>11789695.264449244</v>
      </c>
      <c r="N29" s="22">
        <f>[1]CANE!W3590</f>
        <v>11151883.393085005</v>
      </c>
      <c r="O29" s="56">
        <f>SUM(L29:N29)</f>
        <v>27941578.657534249</v>
      </c>
      <c r="R29" s="270"/>
    </row>
    <row r="30" spans="2:21" ht="22.5" customHeight="1" x14ac:dyDescent="0.25">
      <c r="B30" s="19">
        <v>3</v>
      </c>
      <c r="C30" s="54" t="s">
        <v>777</v>
      </c>
      <c r="D30" s="254"/>
      <c r="E30" s="19" t="s">
        <v>410</v>
      </c>
      <c r="F30" s="19" t="s">
        <v>31</v>
      </c>
      <c r="G30" s="19"/>
      <c r="H30" s="20">
        <v>198</v>
      </c>
      <c r="I30" s="20" t="s">
        <v>32</v>
      </c>
      <c r="J30" s="20" t="s">
        <v>7</v>
      </c>
      <c r="K30" s="20">
        <v>67.13</v>
      </c>
      <c r="L30" s="22">
        <v>0</v>
      </c>
      <c r="M30" s="22">
        <f>[1]CANE!V2214</f>
        <v>-2.8222931161114617E-4</v>
      </c>
      <c r="N30" s="22">
        <f>[1]CANE!W2214</f>
        <v>2.8222931161114617E-4</v>
      </c>
      <c r="O30" s="56">
        <f>SUM(L30:N30)</f>
        <v>0</v>
      </c>
    </row>
    <row r="31" spans="2:21" ht="12" thickBot="1" x14ac:dyDescent="0.3"/>
    <row r="32" spans="2:21" s="2" customFormat="1" ht="22.5" customHeight="1" thickBot="1" x14ac:dyDescent="0.3">
      <c r="E32" s="290" t="s">
        <v>410</v>
      </c>
      <c r="F32" s="291"/>
      <c r="G32" s="71"/>
      <c r="H32" s="287" t="s">
        <v>4</v>
      </c>
      <c r="I32" s="288"/>
      <c r="J32" s="289"/>
      <c r="K32" s="71" t="s">
        <v>677</v>
      </c>
      <c r="L32" s="91">
        <f>SUM(L28:L31)</f>
        <v>5698974.7808219194</v>
      </c>
      <c r="M32" s="91">
        <f>SUM(M28:M31)</f>
        <v>13829862.489609873</v>
      </c>
      <c r="N32" s="91">
        <f>SUM(N28:N31)</f>
        <v>13244824.167924376</v>
      </c>
      <c r="O32" s="91">
        <f>SUM(O28:O31)</f>
        <v>32773661.438356169</v>
      </c>
      <c r="P32" s="258"/>
      <c r="Q32" s="258"/>
      <c r="R32" s="270"/>
      <c r="S32" s="258"/>
      <c r="T32" s="258"/>
      <c r="U32" s="266"/>
    </row>
    <row r="33" spans="2:21" x14ac:dyDescent="0.25">
      <c r="G33" s="234"/>
      <c r="L33" s="235"/>
      <c r="M33" s="284">
        <f>SUM(M32:N32)</f>
        <v>27074686.657534249</v>
      </c>
      <c r="N33" s="235"/>
    </row>
    <row r="34" spans="2:21" x14ac:dyDescent="0.25">
      <c r="G34" s="234"/>
    </row>
    <row r="35" spans="2:21" x14ac:dyDescent="0.25">
      <c r="G35" s="234"/>
    </row>
    <row r="36" spans="2:21" ht="12" thickBot="1" x14ac:dyDescent="0.3">
      <c r="G36" s="234"/>
    </row>
    <row r="37" spans="2:21" ht="28.5" customHeight="1" thickBot="1" x14ac:dyDescent="0.3">
      <c r="B37" s="165" t="s">
        <v>310</v>
      </c>
      <c r="C37" s="166" t="s">
        <v>311</v>
      </c>
      <c r="D37" s="165" t="s">
        <v>741</v>
      </c>
      <c r="E37" s="166" t="s">
        <v>312</v>
      </c>
      <c r="F37" s="165" t="s">
        <v>313</v>
      </c>
      <c r="G37" s="199"/>
      <c r="H37" s="167" t="s">
        <v>429</v>
      </c>
      <c r="I37" s="167" t="s">
        <v>315</v>
      </c>
      <c r="J37" s="167" t="s">
        <v>316</v>
      </c>
      <c r="K37" s="168" t="s">
        <v>317</v>
      </c>
      <c r="L37" s="169" t="s">
        <v>318</v>
      </c>
      <c r="M37" s="169" t="s">
        <v>3</v>
      </c>
      <c r="N37" s="169" t="s">
        <v>430</v>
      </c>
      <c r="O37" s="169" t="s">
        <v>431</v>
      </c>
      <c r="R37" s="269"/>
    </row>
    <row r="38" spans="2:21" s="2" customFormat="1" ht="15.75" customHeight="1" x14ac:dyDescent="0.25">
      <c r="B38" s="272" t="s">
        <v>558</v>
      </c>
      <c r="C38" s="273"/>
      <c r="D38" s="273"/>
      <c r="E38" s="273"/>
      <c r="F38" s="273"/>
      <c r="G38" s="274"/>
      <c r="H38" s="51" t="s">
        <v>320</v>
      </c>
      <c r="I38" s="309" t="s">
        <v>558</v>
      </c>
      <c r="J38" s="310"/>
      <c r="K38" s="52" t="s">
        <v>320</v>
      </c>
      <c r="L38" s="226"/>
      <c r="M38" s="227"/>
      <c r="N38" s="227"/>
      <c r="O38" s="228" t="s">
        <v>518</v>
      </c>
      <c r="P38" s="257"/>
      <c r="Q38" s="257"/>
      <c r="R38" s="267"/>
      <c r="S38" s="257"/>
      <c r="T38" s="257"/>
      <c r="U38" s="266"/>
    </row>
    <row r="39" spans="2:21" ht="26.25" customHeight="1" x14ac:dyDescent="0.25">
      <c r="B39" s="19">
        <v>1</v>
      </c>
      <c r="C39" s="35" t="s">
        <v>607</v>
      </c>
      <c r="D39" s="19"/>
      <c r="E39" s="19" t="s">
        <v>460</v>
      </c>
      <c r="F39" s="19" t="s">
        <v>52</v>
      </c>
      <c r="G39" s="19"/>
      <c r="H39" s="20">
        <v>50</v>
      </c>
      <c r="I39" s="20" t="s">
        <v>450</v>
      </c>
      <c r="J39" s="20" t="s">
        <v>0</v>
      </c>
      <c r="K39" s="20">
        <v>50</v>
      </c>
      <c r="L39" s="22">
        <v>183740.8767123287</v>
      </c>
      <c r="M39" s="22">
        <v>344845.13475736539</v>
      </c>
      <c r="N39" s="22">
        <v>383941.86524263461</v>
      </c>
      <c r="O39" s="56">
        <f>SUM(L39:N39)</f>
        <v>912527.87671232875</v>
      </c>
    </row>
    <row r="40" spans="2:21" ht="12" thickBot="1" x14ac:dyDescent="0.3"/>
    <row r="41" spans="2:21" s="2" customFormat="1" ht="22.5" customHeight="1" thickBot="1" x14ac:dyDescent="0.3">
      <c r="E41" s="290" t="s">
        <v>460</v>
      </c>
      <c r="F41" s="291"/>
      <c r="G41" s="71"/>
      <c r="H41" s="287" t="s">
        <v>4</v>
      </c>
      <c r="I41" s="288"/>
      <c r="J41" s="289"/>
      <c r="K41" s="71" t="s">
        <v>677</v>
      </c>
      <c r="L41" s="91">
        <f>SUM(L39:L40)</f>
        <v>183740.8767123287</v>
      </c>
      <c r="M41" s="91">
        <f>SUM(M39:M40)</f>
        <v>344845.13475736539</v>
      </c>
      <c r="N41" s="91">
        <f>SUM(N39:N40)</f>
        <v>383941.86524263461</v>
      </c>
      <c r="O41" s="91">
        <f>SUM(O39:O40)</f>
        <v>912527.87671232875</v>
      </c>
      <c r="P41" s="258"/>
      <c r="Q41" s="258"/>
      <c r="R41" s="270"/>
      <c r="S41" s="258"/>
      <c r="T41" s="258"/>
      <c r="U41" s="266"/>
    </row>
    <row r="42" spans="2:21" x14ac:dyDescent="0.25">
      <c r="G42" s="234"/>
      <c r="L42" s="235"/>
      <c r="M42" s="284">
        <f>SUM(M41:N41)</f>
        <v>728787</v>
      </c>
      <c r="N42" s="235"/>
    </row>
    <row r="43" spans="2:21" x14ac:dyDescent="0.25">
      <c r="G43" s="234"/>
      <c r="M43" s="90"/>
    </row>
    <row r="44" spans="2:21" x14ac:dyDescent="0.25">
      <c r="G44" s="234"/>
      <c r="M44" s="90"/>
    </row>
    <row r="45" spans="2:21" ht="12" thickBot="1" x14ac:dyDescent="0.3">
      <c r="G45" s="234"/>
    </row>
    <row r="46" spans="2:21" ht="28.5" customHeight="1" thickBot="1" x14ac:dyDescent="0.3">
      <c r="B46" s="165" t="s">
        <v>310</v>
      </c>
      <c r="C46" s="166" t="s">
        <v>311</v>
      </c>
      <c r="D46" s="165" t="s">
        <v>741</v>
      </c>
      <c r="E46" s="166" t="s">
        <v>312</v>
      </c>
      <c r="F46" s="165" t="s">
        <v>313</v>
      </c>
      <c r="G46" s="199"/>
      <c r="H46" s="167" t="s">
        <v>429</v>
      </c>
      <c r="I46" s="167" t="s">
        <v>315</v>
      </c>
      <c r="J46" s="167" t="s">
        <v>316</v>
      </c>
      <c r="K46" s="168" t="s">
        <v>317</v>
      </c>
      <c r="L46" s="169" t="s">
        <v>318</v>
      </c>
      <c r="M46" s="169" t="s">
        <v>3</v>
      </c>
      <c r="N46" s="169" t="s">
        <v>430</v>
      </c>
      <c r="O46" s="169" t="s">
        <v>431</v>
      </c>
      <c r="R46" s="269"/>
    </row>
    <row r="47" spans="2:21" s="2" customFormat="1" ht="15.75" customHeight="1" x14ac:dyDescent="0.25">
      <c r="B47" s="272" t="s">
        <v>558</v>
      </c>
      <c r="C47" s="273"/>
      <c r="D47" s="273"/>
      <c r="E47" s="273"/>
      <c r="F47" s="273"/>
      <c r="G47" s="274"/>
      <c r="H47" s="51" t="s">
        <v>320</v>
      </c>
      <c r="I47" s="309" t="s">
        <v>558</v>
      </c>
      <c r="J47" s="310"/>
      <c r="K47" s="52" t="s">
        <v>320</v>
      </c>
      <c r="L47" s="226"/>
      <c r="M47" s="227"/>
      <c r="N47" s="227"/>
      <c r="O47" s="228" t="s">
        <v>518</v>
      </c>
      <c r="P47" s="257"/>
      <c r="Q47" s="257"/>
      <c r="R47" s="267"/>
      <c r="S47" s="257"/>
      <c r="T47" s="257"/>
      <c r="U47" s="266"/>
    </row>
    <row r="48" spans="2:21" ht="27.75" customHeight="1" x14ac:dyDescent="0.25">
      <c r="B48" s="19">
        <v>1</v>
      </c>
      <c r="C48" s="35" t="s">
        <v>608</v>
      </c>
      <c r="D48" s="19"/>
      <c r="E48" s="19" t="s">
        <v>378</v>
      </c>
      <c r="F48" s="19" t="s">
        <v>284</v>
      </c>
      <c r="G48" s="19"/>
      <c r="H48" s="20">
        <v>103.27</v>
      </c>
      <c r="I48" s="20" t="s">
        <v>22</v>
      </c>
      <c r="J48" s="20" t="s">
        <v>136</v>
      </c>
      <c r="K48" s="20">
        <v>37.840000000000003</v>
      </c>
      <c r="L48" s="22">
        <v>2275278.5342465751</v>
      </c>
      <c r="M48" s="22">
        <v>5904400.5584400464</v>
      </c>
      <c r="N48" s="22">
        <v>6285350.4415599536</v>
      </c>
      <c r="O48" s="56">
        <f>SUM(L48:N48)</f>
        <v>14465029.534246575</v>
      </c>
    </row>
    <row r="49" spans="2:21" ht="22.5" customHeight="1" x14ac:dyDescent="0.25">
      <c r="B49" s="285">
        <v>2</v>
      </c>
      <c r="C49" s="298" t="s">
        <v>609</v>
      </c>
      <c r="D49" s="219"/>
      <c r="E49" s="285" t="s">
        <v>378</v>
      </c>
      <c r="F49" s="19" t="s">
        <v>28</v>
      </c>
      <c r="G49" s="285"/>
      <c r="H49" s="292">
        <v>444.15</v>
      </c>
      <c r="I49" s="20" t="s">
        <v>29</v>
      </c>
      <c r="J49" s="20" t="s">
        <v>0</v>
      </c>
      <c r="K49" s="20">
        <v>216.45</v>
      </c>
      <c r="L49" s="22">
        <v>21645000</v>
      </c>
      <c r="M49" s="22">
        <v>21595999.866586789</v>
      </c>
      <c r="N49" s="22">
        <v>12222496.520399511</v>
      </c>
      <c r="O49" s="56">
        <f>SUM(L49:N49)</f>
        <v>55463496.3869863</v>
      </c>
      <c r="R49" s="319"/>
    </row>
    <row r="50" spans="2:21" ht="22.5" customHeight="1" x14ac:dyDescent="0.25">
      <c r="B50" s="286"/>
      <c r="C50" s="299"/>
      <c r="D50" s="253"/>
      <c r="E50" s="286"/>
      <c r="F50" s="19" t="s">
        <v>30</v>
      </c>
      <c r="G50" s="286"/>
      <c r="H50" s="293"/>
      <c r="I50" s="20" t="s">
        <v>444</v>
      </c>
      <c r="J50" s="20" t="s">
        <v>7</v>
      </c>
      <c r="K50" s="20">
        <v>227.7</v>
      </c>
      <c r="L50" s="22">
        <v>22769999.999999993</v>
      </c>
      <c r="M50" s="22">
        <v>22099878.453591302</v>
      </c>
      <c r="N50" s="22">
        <v>12379739.019011447</v>
      </c>
      <c r="O50" s="56">
        <f>SUM(L50:N50)</f>
        <v>57249617.47260274</v>
      </c>
      <c r="R50" s="319"/>
    </row>
    <row r="51" spans="2:21" ht="12" thickBot="1" x14ac:dyDescent="0.3"/>
    <row r="52" spans="2:21" s="2" customFormat="1" ht="22.5" customHeight="1" thickBot="1" x14ac:dyDescent="0.3">
      <c r="E52" s="290" t="s">
        <v>378</v>
      </c>
      <c r="F52" s="291"/>
      <c r="G52" s="71"/>
      <c r="H52" s="287" t="s">
        <v>4</v>
      </c>
      <c r="I52" s="288"/>
      <c r="J52" s="289"/>
      <c r="K52" s="71" t="s">
        <v>677</v>
      </c>
      <c r="L52" s="91">
        <f>SUM(L48:L51)</f>
        <v>46690278.534246564</v>
      </c>
      <c r="M52" s="91">
        <f>SUM(M48:M51)</f>
        <v>49600278.878618136</v>
      </c>
      <c r="N52" s="91">
        <f>SUM(N48:N51)</f>
        <v>30887585.980970912</v>
      </c>
      <c r="O52" s="91">
        <f>SUM(O48:O51)</f>
        <v>127178143.39383562</v>
      </c>
      <c r="P52" s="258"/>
      <c r="Q52" s="258"/>
      <c r="R52" s="270"/>
      <c r="S52" s="258"/>
      <c r="T52" s="258"/>
      <c r="U52" s="266"/>
    </row>
    <row r="53" spans="2:21" x14ac:dyDescent="0.25">
      <c r="G53" s="234"/>
      <c r="L53" s="235"/>
      <c r="M53" s="284">
        <f>SUM(M52:N52)</f>
        <v>80487864.85958904</v>
      </c>
      <c r="N53" s="235"/>
    </row>
    <row r="54" spans="2:21" x14ac:dyDescent="0.25">
      <c r="G54" s="234"/>
      <c r="M54" s="90"/>
    </row>
    <row r="55" spans="2:21" x14ac:dyDescent="0.25">
      <c r="G55" s="234"/>
    </row>
    <row r="56" spans="2:21" ht="12" thickBot="1" x14ac:dyDescent="0.3">
      <c r="G56" s="234"/>
    </row>
    <row r="57" spans="2:21" ht="28.5" customHeight="1" thickBot="1" x14ac:dyDescent="0.3">
      <c r="B57" s="165" t="s">
        <v>310</v>
      </c>
      <c r="C57" s="166" t="s">
        <v>311</v>
      </c>
      <c r="D57" s="165" t="s">
        <v>741</v>
      </c>
      <c r="E57" s="166" t="s">
        <v>312</v>
      </c>
      <c r="F57" s="165" t="s">
        <v>313</v>
      </c>
      <c r="G57" s="199"/>
      <c r="H57" s="167" t="s">
        <v>429</v>
      </c>
      <c r="I57" s="167" t="s">
        <v>315</v>
      </c>
      <c r="J57" s="167" t="s">
        <v>316</v>
      </c>
      <c r="K57" s="168" t="s">
        <v>317</v>
      </c>
      <c r="L57" s="169" t="s">
        <v>318</v>
      </c>
      <c r="M57" s="169" t="s">
        <v>3</v>
      </c>
      <c r="N57" s="169" t="s">
        <v>430</v>
      </c>
      <c r="O57" s="169" t="s">
        <v>431</v>
      </c>
      <c r="R57" s="269"/>
    </row>
    <row r="58" spans="2:21" s="2" customFormat="1" ht="15.75" customHeight="1" x14ac:dyDescent="0.25">
      <c r="B58" s="272" t="s">
        <v>558</v>
      </c>
      <c r="C58" s="273"/>
      <c r="D58" s="273"/>
      <c r="E58" s="273"/>
      <c r="F58" s="273"/>
      <c r="G58" s="274"/>
      <c r="H58" s="51" t="s">
        <v>320</v>
      </c>
      <c r="I58" s="309" t="s">
        <v>558</v>
      </c>
      <c r="J58" s="310"/>
      <c r="K58" s="52" t="s">
        <v>320</v>
      </c>
      <c r="L58" s="226"/>
      <c r="M58" s="227"/>
      <c r="N58" s="227"/>
      <c r="O58" s="228" t="s">
        <v>518</v>
      </c>
      <c r="P58" s="257"/>
      <c r="Q58" s="257"/>
      <c r="R58" s="267"/>
      <c r="S58" s="257"/>
      <c r="T58" s="257"/>
      <c r="U58" s="266"/>
    </row>
    <row r="59" spans="2:21" ht="27" customHeight="1" x14ac:dyDescent="0.25">
      <c r="B59" s="19">
        <v>1</v>
      </c>
      <c r="C59" s="35" t="s">
        <v>615</v>
      </c>
      <c r="D59" s="19"/>
      <c r="E59" s="19" t="s">
        <v>355</v>
      </c>
      <c r="F59" s="19" t="s">
        <v>51</v>
      </c>
      <c r="G59" s="19"/>
      <c r="H59" s="20">
        <v>50</v>
      </c>
      <c r="I59" s="20" t="s">
        <v>450</v>
      </c>
      <c r="J59" s="20" t="s">
        <v>0</v>
      </c>
      <c r="K59" s="20">
        <v>50</v>
      </c>
      <c r="L59" s="22">
        <v>741604.87671232992</v>
      </c>
      <c r="M59" s="22">
        <v>1930548.7854522427</v>
      </c>
      <c r="N59" s="22">
        <v>1704034.2145477573</v>
      </c>
      <c r="O59" s="56">
        <f t="shared" ref="O59:O84" si="0">SUM(L59:N59)</f>
        <v>4376187.8767123297</v>
      </c>
    </row>
    <row r="60" spans="2:21" ht="25.5" customHeight="1" x14ac:dyDescent="0.25">
      <c r="B60" s="19">
        <v>2</v>
      </c>
      <c r="C60" s="35" t="s">
        <v>610</v>
      </c>
      <c r="D60" s="19"/>
      <c r="E60" s="19" t="s">
        <v>355</v>
      </c>
      <c r="F60" s="19" t="s">
        <v>50</v>
      </c>
      <c r="G60" s="19"/>
      <c r="H60" s="20">
        <v>50</v>
      </c>
      <c r="I60" s="20" t="s">
        <v>451</v>
      </c>
      <c r="J60" s="20" t="s">
        <v>0</v>
      </c>
      <c r="K60" s="20">
        <v>50</v>
      </c>
      <c r="L60" s="22">
        <v>1250000</v>
      </c>
      <c r="M60" s="22">
        <v>4226849.9307260262</v>
      </c>
      <c r="N60" s="22">
        <v>4221824.6480410965</v>
      </c>
      <c r="O60" s="56">
        <f t="shared" si="0"/>
        <v>9698674.5787671227</v>
      </c>
    </row>
    <row r="61" spans="2:21" ht="24.75" customHeight="1" x14ac:dyDescent="0.25">
      <c r="B61" s="19">
        <v>3</v>
      </c>
      <c r="C61" s="35" t="s">
        <v>611</v>
      </c>
      <c r="D61" s="19"/>
      <c r="E61" s="19" t="s">
        <v>355</v>
      </c>
      <c r="F61" s="19" t="s">
        <v>49</v>
      </c>
      <c r="G61" s="19"/>
      <c r="H61" s="20">
        <v>49.5</v>
      </c>
      <c r="I61" s="20" t="s">
        <v>452</v>
      </c>
      <c r="J61" s="20" t="s">
        <v>0</v>
      </c>
      <c r="K61" s="20">
        <v>49.5</v>
      </c>
      <c r="L61" s="22">
        <v>6234.8630136996508</v>
      </c>
      <c r="M61" s="22">
        <v>599.83052730334134</v>
      </c>
      <c r="N61" s="22">
        <v>600.16947269665866</v>
      </c>
      <c r="O61" s="56">
        <f t="shared" si="0"/>
        <v>7434.8630136996508</v>
      </c>
    </row>
    <row r="62" spans="2:21" ht="26.25" customHeight="1" x14ac:dyDescent="0.25">
      <c r="B62" s="19">
        <v>4</v>
      </c>
      <c r="C62" s="35" t="s">
        <v>612</v>
      </c>
      <c r="D62" s="19"/>
      <c r="E62" s="19" t="s">
        <v>355</v>
      </c>
      <c r="F62" s="19" t="s">
        <v>289</v>
      </c>
      <c r="G62" s="19"/>
      <c r="H62" s="20">
        <v>275.73</v>
      </c>
      <c r="I62" s="20" t="s">
        <v>453</v>
      </c>
      <c r="J62" s="20" t="s">
        <v>0</v>
      </c>
      <c r="K62" s="20">
        <v>206.8</v>
      </c>
      <c r="L62" s="22">
        <v>5182100.7260273946</v>
      </c>
      <c r="M62" s="22">
        <v>5750831.4728718335</v>
      </c>
      <c r="N62" s="22">
        <v>6781842.5271281665</v>
      </c>
      <c r="O62" s="56">
        <f t="shared" si="0"/>
        <v>17714774.726027396</v>
      </c>
    </row>
    <row r="63" spans="2:21" ht="27" customHeight="1" x14ac:dyDescent="0.25">
      <c r="B63" s="19">
        <v>5</v>
      </c>
      <c r="C63" s="35" t="s">
        <v>613</v>
      </c>
      <c r="D63" s="19"/>
      <c r="E63" s="19" t="s">
        <v>355</v>
      </c>
      <c r="F63" s="19" t="s">
        <v>290</v>
      </c>
      <c r="G63" s="19"/>
      <c r="H63" s="20">
        <v>270.45</v>
      </c>
      <c r="I63" s="20" t="s">
        <v>454</v>
      </c>
      <c r="J63" s="20" t="s">
        <v>0</v>
      </c>
      <c r="K63" s="20">
        <v>156.15</v>
      </c>
      <c r="L63" s="22">
        <v>3906279.2328767143</v>
      </c>
      <c r="M63" s="22">
        <v>3927708.6156866197</v>
      </c>
      <c r="N63" s="22">
        <v>4704950.3843133803</v>
      </c>
      <c r="O63" s="56">
        <f t="shared" si="0"/>
        <v>12538938.232876714</v>
      </c>
    </row>
    <row r="64" spans="2:21" ht="27" customHeight="1" x14ac:dyDescent="0.25">
      <c r="B64" s="19">
        <v>6</v>
      </c>
      <c r="C64" s="35" t="s">
        <v>614</v>
      </c>
      <c r="D64" s="19"/>
      <c r="E64" s="19" t="s">
        <v>355</v>
      </c>
      <c r="F64" s="19" t="s">
        <v>291</v>
      </c>
      <c r="G64" s="19"/>
      <c r="H64" s="20">
        <v>170.86</v>
      </c>
      <c r="I64" s="20" t="s">
        <v>455</v>
      </c>
      <c r="J64" s="20" t="s">
        <v>0</v>
      </c>
      <c r="K64" s="20">
        <v>67.930000000000007</v>
      </c>
      <c r="L64" s="22">
        <v>417860.54794520512</v>
      </c>
      <c r="M64" s="22">
        <v>255193.18943966995</v>
      </c>
      <c r="N64" s="22">
        <v>318569.81056033005</v>
      </c>
      <c r="O64" s="56">
        <f t="shared" si="0"/>
        <v>991623.54794520512</v>
      </c>
    </row>
    <row r="65" spans="2:18" ht="28.5" customHeight="1" x14ac:dyDescent="0.25">
      <c r="B65" s="19">
        <v>7</v>
      </c>
      <c r="C65" s="35" t="s">
        <v>616</v>
      </c>
      <c r="D65" s="19"/>
      <c r="E65" s="19" t="s">
        <v>355</v>
      </c>
      <c r="F65" s="19" t="s">
        <v>292</v>
      </c>
      <c r="G65" s="19"/>
      <c r="H65" s="20">
        <v>114.27</v>
      </c>
      <c r="I65" s="20" t="s">
        <v>456</v>
      </c>
      <c r="J65" s="20" t="s">
        <v>0</v>
      </c>
      <c r="K65" s="20">
        <v>83.09</v>
      </c>
      <c r="L65" s="22">
        <v>8309000</v>
      </c>
      <c r="M65" s="22">
        <v>5537753.9490808789</v>
      </c>
      <c r="N65" s="22">
        <v>6537083.0509191211</v>
      </c>
      <c r="O65" s="56">
        <f t="shared" si="0"/>
        <v>20383837</v>
      </c>
    </row>
    <row r="66" spans="2:18" ht="22.5" customHeight="1" x14ac:dyDescent="0.25">
      <c r="B66" s="285">
        <v>8</v>
      </c>
      <c r="C66" s="296" t="s">
        <v>596</v>
      </c>
      <c r="D66" s="219"/>
      <c r="E66" s="285" t="s">
        <v>355</v>
      </c>
      <c r="F66" s="19" t="s">
        <v>151</v>
      </c>
      <c r="G66" s="285"/>
      <c r="H66" s="292">
        <v>540</v>
      </c>
      <c r="I66" s="20" t="s">
        <v>406</v>
      </c>
      <c r="J66" s="20" t="s">
        <v>0</v>
      </c>
      <c r="K66" s="20">
        <v>269</v>
      </c>
      <c r="L66" s="22">
        <v>6724437.64383562</v>
      </c>
      <c r="M66" s="22">
        <v>3009995.1371889664</v>
      </c>
      <c r="N66" s="22">
        <v>3234432.8628110336</v>
      </c>
      <c r="O66" s="56">
        <f t="shared" si="0"/>
        <v>12968865.643835619</v>
      </c>
      <c r="R66" s="319"/>
    </row>
    <row r="67" spans="2:18" ht="22.5" customHeight="1" x14ac:dyDescent="0.25">
      <c r="B67" s="300"/>
      <c r="C67" s="306"/>
      <c r="D67" s="255"/>
      <c r="E67" s="300"/>
      <c r="F67" s="19" t="s">
        <v>152</v>
      </c>
      <c r="G67" s="300"/>
      <c r="H67" s="318"/>
      <c r="I67" s="20" t="s">
        <v>344</v>
      </c>
      <c r="J67" s="20" t="s">
        <v>7</v>
      </c>
      <c r="K67" s="20">
        <v>48</v>
      </c>
      <c r="L67" s="22">
        <v>2409775.0000000009</v>
      </c>
      <c r="M67" s="22">
        <v>2262612.4185479451</v>
      </c>
      <c r="N67" s="22">
        <v>1238074.0814520547</v>
      </c>
      <c r="O67" s="56">
        <f t="shared" si="0"/>
        <v>5910461.5000000009</v>
      </c>
      <c r="R67" s="319"/>
    </row>
    <row r="68" spans="2:18" ht="22.5" customHeight="1" x14ac:dyDescent="0.25">
      <c r="B68" s="286"/>
      <c r="C68" s="297"/>
      <c r="D68" s="253"/>
      <c r="E68" s="286"/>
      <c r="F68" s="19" t="s">
        <v>293</v>
      </c>
      <c r="G68" s="286"/>
      <c r="H68" s="293"/>
      <c r="I68" s="20" t="s">
        <v>339</v>
      </c>
      <c r="J68" s="20" t="s">
        <v>136</v>
      </c>
      <c r="K68" s="20">
        <v>223.08</v>
      </c>
      <c r="L68" s="22">
        <v>11154941.684931502</v>
      </c>
      <c r="M68" s="22">
        <v>9341567.6785378121</v>
      </c>
      <c r="N68" s="22">
        <v>5428918.3214621879</v>
      </c>
      <c r="O68" s="56">
        <f t="shared" si="0"/>
        <v>25925427.684931502</v>
      </c>
      <c r="R68" s="319"/>
    </row>
    <row r="69" spans="2:18" ht="22.5" customHeight="1" x14ac:dyDescent="0.25">
      <c r="B69" s="285">
        <v>9</v>
      </c>
      <c r="C69" s="296" t="s">
        <v>595</v>
      </c>
      <c r="D69" s="219"/>
      <c r="E69" s="285" t="s">
        <v>355</v>
      </c>
      <c r="F69" s="19" t="s">
        <v>461</v>
      </c>
      <c r="G69" s="285"/>
      <c r="H69" s="292">
        <v>529.20000000000005</v>
      </c>
      <c r="I69" s="20" t="s">
        <v>458</v>
      </c>
      <c r="J69" s="20" t="s">
        <v>0</v>
      </c>
      <c r="K69" s="20">
        <v>360.99</v>
      </c>
      <c r="L69" s="22">
        <v>9024750.1215753406</v>
      </c>
      <c r="M69" s="22">
        <v>5295751.2335122898</v>
      </c>
      <c r="N69" s="22">
        <v>2453523.2921726401</v>
      </c>
      <c r="O69" s="56">
        <f t="shared" si="0"/>
        <v>16774024.647260271</v>
      </c>
    </row>
    <row r="70" spans="2:18" ht="22.5" customHeight="1" x14ac:dyDescent="0.25">
      <c r="B70" s="286"/>
      <c r="C70" s="297"/>
      <c r="D70" s="253"/>
      <c r="E70" s="286"/>
      <c r="F70" s="19" t="s">
        <v>462</v>
      </c>
      <c r="G70" s="300"/>
      <c r="H70" s="293"/>
      <c r="I70" s="20" t="s">
        <v>459</v>
      </c>
      <c r="J70" s="20" t="s">
        <v>7</v>
      </c>
      <c r="K70" s="20">
        <v>168.21</v>
      </c>
      <c r="L70" s="22">
        <v>13484847.452054795</v>
      </c>
      <c r="M70" s="22">
        <v>6620693.2440744983</v>
      </c>
      <c r="N70" s="22">
        <v>3611797.7490761867</v>
      </c>
      <c r="O70" s="56">
        <f t="shared" si="0"/>
        <v>23717338.44520548</v>
      </c>
    </row>
    <row r="71" spans="2:18" ht="22.5" customHeight="1" x14ac:dyDescent="0.25">
      <c r="B71" s="285">
        <v>10</v>
      </c>
      <c r="C71" s="296" t="s">
        <v>617</v>
      </c>
      <c r="D71" s="219"/>
      <c r="E71" s="285" t="s">
        <v>355</v>
      </c>
      <c r="F71" s="19" t="s">
        <v>463</v>
      </c>
      <c r="G71" s="300"/>
      <c r="H71" s="292">
        <v>529.20000000000005</v>
      </c>
      <c r="I71" s="20" t="s">
        <v>458</v>
      </c>
      <c r="J71" s="20" t="s">
        <v>0</v>
      </c>
      <c r="K71" s="20">
        <v>323.19</v>
      </c>
      <c r="L71" s="22">
        <v>5573823.5428082179</v>
      </c>
      <c r="M71" s="22">
        <v>2904296.7811521855</v>
      </c>
      <c r="N71" s="22">
        <v>1404997.7462450746</v>
      </c>
      <c r="O71" s="56">
        <f t="shared" si="0"/>
        <v>9883118.070205478</v>
      </c>
    </row>
    <row r="72" spans="2:18" ht="22.5" customHeight="1" x14ac:dyDescent="0.25">
      <c r="B72" s="286"/>
      <c r="C72" s="297"/>
      <c r="D72" s="253"/>
      <c r="E72" s="286"/>
      <c r="F72" s="19" t="s">
        <v>464</v>
      </c>
      <c r="G72" s="300"/>
      <c r="H72" s="293"/>
      <c r="I72" s="20" t="s">
        <v>459</v>
      </c>
      <c r="J72" s="20" t="s">
        <v>7</v>
      </c>
      <c r="K72" s="20">
        <v>206.01</v>
      </c>
      <c r="L72" s="22">
        <v>8980169.9863013756</v>
      </c>
      <c r="M72" s="22">
        <v>3889977.2736958154</v>
      </c>
      <c r="N72" s="22">
        <v>1982523.555071308</v>
      </c>
      <c r="O72" s="56">
        <f t="shared" si="0"/>
        <v>14852670.815068498</v>
      </c>
    </row>
    <row r="73" spans="2:18" ht="22.5" customHeight="1" x14ac:dyDescent="0.25">
      <c r="B73" s="285">
        <v>11</v>
      </c>
      <c r="C73" s="296" t="s">
        <v>618</v>
      </c>
      <c r="D73" s="219"/>
      <c r="E73" s="285" t="s">
        <v>355</v>
      </c>
      <c r="F73" s="19" t="s">
        <v>465</v>
      </c>
      <c r="G73" s="300"/>
      <c r="H73" s="292">
        <v>529</v>
      </c>
      <c r="I73" s="20" t="s">
        <v>458</v>
      </c>
      <c r="J73" s="20" t="s">
        <v>0</v>
      </c>
      <c r="K73" s="20">
        <v>342.99</v>
      </c>
      <c r="L73" s="22">
        <v>3871704.9948630147</v>
      </c>
      <c r="M73" s="22">
        <v>1768118.2161287293</v>
      </c>
      <c r="N73" s="22">
        <v>898850.7838712706</v>
      </c>
      <c r="O73" s="56">
        <f t="shared" si="0"/>
        <v>6538673.9948630147</v>
      </c>
    </row>
    <row r="74" spans="2:18" ht="22.5" customHeight="1" x14ac:dyDescent="0.25">
      <c r="B74" s="286"/>
      <c r="C74" s="297"/>
      <c r="D74" s="253"/>
      <c r="E74" s="286"/>
      <c r="F74" s="19" t="s">
        <v>466</v>
      </c>
      <c r="G74" s="286"/>
      <c r="H74" s="293"/>
      <c r="I74" s="20" t="s">
        <v>459</v>
      </c>
      <c r="J74" s="20" t="s">
        <v>7</v>
      </c>
      <c r="K74" s="20">
        <v>186.21</v>
      </c>
      <c r="L74" s="22">
        <v>7964100.0719178058</v>
      </c>
      <c r="M74" s="22">
        <v>2430683.903506849</v>
      </c>
      <c r="N74" s="22">
        <v>161786.52799999999</v>
      </c>
      <c r="O74" s="56">
        <f t="shared" si="0"/>
        <v>10556570.503424656</v>
      </c>
    </row>
    <row r="75" spans="2:18" ht="22.5" customHeight="1" x14ac:dyDescent="0.25">
      <c r="B75" s="285">
        <v>12</v>
      </c>
      <c r="C75" s="296" t="s">
        <v>619</v>
      </c>
      <c r="D75" s="219"/>
      <c r="E75" s="285" t="s">
        <v>355</v>
      </c>
      <c r="F75" s="19" t="s">
        <v>8</v>
      </c>
      <c r="G75" s="285"/>
      <c r="H75" s="292">
        <v>540</v>
      </c>
      <c r="I75" s="20" t="s">
        <v>457</v>
      </c>
      <c r="J75" s="20" t="s">
        <v>0</v>
      </c>
      <c r="K75" s="20">
        <v>362.79</v>
      </c>
      <c r="L75" s="22">
        <v>9069751.0719178077</v>
      </c>
      <c r="M75" s="22">
        <v>3489474.0084224059</v>
      </c>
      <c r="N75" s="22">
        <v>1738167.4196597864</v>
      </c>
      <c r="O75" s="56">
        <f t="shared" si="0"/>
        <v>14297392.5</v>
      </c>
      <c r="R75" s="319"/>
    </row>
    <row r="76" spans="2:18" ht="22.5" customHeight="1" x14ac:dyDescent="0.25">
      <c r="B76" s="286"/>
      <c r="C76" s="297"/>
      <c r="D76" s="253"/>
      <c r="E76" s="286"/>
      <c r="F76" s="19" t="s">
        <v>9</v>
      </c>
      <c r="G76" s="286"/>
      <c r="H76" s="293"/>
      <c r="I76" s="20" t="s">
        <v>10</v>
      </c>
      <c r="J76" s="20" t="s">
        <v>7</v>
      </c>
      <c r="K76" s="20">
        <v>177.21</v>
      </c>
      <c r="L76" s="22">
        <v>6645375.410958902</v>
      </c>
      <c r="M76" s="22">
        <v>2487144.9827907672</v>
      </c>
      <c r="N76" s="22">
        <v>1160506.2672092326</v>
      </c>
      <c r="O76" s="56">
        <f t="shared" si="0"/>
        <v>10293026.660958901</v>
      </c>
      <c r="R76" s="319"/>
    </row>
    <row r="77" spans="2:18" ht="22.5" customHeight="1" x14ac:dyDescent="0.25">
      <c r="B77" s="285">
        <v>13</v>
      </c>
      <c r="C77" s="296" t="s">
        <v>620</v>
      </c>
      <c r="D77" s="219"/>
      <c r="E77" s="285" t="s">
        <v>355</v>
      </c>
      <c r="F77" s="32" t="s">
        <v>11</v>
      </c>
      <c r="G77" s="303"/>
      <c r="H77" s="292">
        <v>540</v>
      </c>
      <c r="I77" s="20" t="s">
        <v>1</v>
      </c>
      <c r="J77" s="20" t="s">
        <v>0</v>
      </c>
      <c r="K77" s="20">
        <v>362.79</v>
      </c>
      <c r="L77" s="22">
        <v>4030140.2551369844</v>
      </c>
      <c r="M77" s="22">
        <v>27272.95160367799</v>
      </c>
      <c r="N77" s="22">
        <v>16783.04839632201</v>
      </c>
      <c r="O77" s="56">
        <f t="shared" si="0"/>
        <v>4074196.2551369844</v>
      </c>
    </row>
    <row r="78" spans="2:18" ht="22.5" customHeight="1" x14ac:dyDescent="0.25">
      <c r="B78" s="300"/>
      <c r="C78" s="306"/>
      <c r="D78" s="255"/>
      <c r="E78" s="300"/>
      <c r="F78" s="32" t="s">
        <v>12</v>
      </c>
      <c r="G78" s="304"/>
      <c r="H78" s="293"/>
      <c r="I78" s="20" t="s">
        <v>15</v>
      </c>
      <c r="J78" s="20" t="s">
        <v>7</v>
      </c>
      <c r="K78" s="20">
        <v>177.21</v>
      </c>
      <c r="L78" s="22">
        <v>10301132.35359589</v>
      </c>
      <c r="M78" s="22">
        <v>45579.135842559561</v>
      </c>
      <c r="N78" s="22">
        <v>42897.864157440439</v>
      </c>
      <c r="O78" s="56">
        <f t="shared" si="0"/>
        <v>10389609.35359589</v>
      </c>
    </row>
    <row r="79" spans="2:18" ht="22.5" customHeight="1" x14ac:dyDescent="0.25">
      <c r="B79" s="300"/>
      <c r="C79" s="306"/>
      <c r="D79" s="255"/>
      <c r="E79" s="300"/>
      <c r="F79" s="32" t="s">
        <v>13</v>
      </c>
      <c r="G79" s="304"/>
      <c r="H79" s="292">
        <v>540</v>
      </c>
      <c r="I79" s="20" t="s">
        <v>1</v>
      </c>
      <c r="J79" s="20" t="s">
        <v>0</v>
      </c>
      <c r="K79" s="20">
        <v>362.79</v>
      </c>
      <c r="L79" s="22">
        <v>922217.25513698533</v>
      </c>
      <c r="M79" s="22">
        <v>6240.5350557327802</v>
      </c>
      <c r="N79" s="22">
        <v>3840.4649442672198</v>
      </c>
      <c r="O79" s="56">
        <f t="shared" si="0"/>
        <v>932298.25513698533</v>
      </c>
    </row>
    <row r="80" spans="2:18" ht="22.5" customHeight="1" x14ac:dyDescent="0.25">
      <c r="B80" s="286"/>
      <c r="C80" s="297"/>
      <c r="D80" s="253"/>
      <c r="E80" s="286"/>
      <c r="F80" s="32" t="s">
        <v>14</v>
      </c>
      <c r="G80" s="305"/>
      <c r="H80" s="293"/>
      <c r="I80" s="20" t="s">
        <v>15</v>
      </c>
      <c r="J80" s="20" t="s">
        <v>7</v>
      </c>
      <c r="K80" s="20">
        <v>177.21</v>
      </c>
      <c r="L80" s="22">
        <v>2215125</v>
      </c>
      <c r="M80" s="22">
        <v>9801.7457261212276</v>
      </c>
      <c r="N80" s="22">
        <v>9224.6232807280885</v>
      </c>
      <c r="O80" s="56">
        <f t="shared" si="0"/>
        <v>2234151.3690068494</v>
      </c>
    </row>
    <row r="81" spans="2:21" ht="22.5" customHeight="1" x14ac:dyDescent="0.25">
      <c r="B81" s="285">
        <v>14</v>
      </c>
      <c r="C81" s="294" t="s">
        <v>621</v>
      </c>
      <c r="D81" s="255"/>
      <c r="E81" s="285" t="s">
        <v>355</v>
      </c>
      <c r="F81" s="19" t="s">
        <v>16</v>
      </c>
      <c r="G81" s="300"/>
      <c r="H81" s="292">
        <v>529.74</v>
      </c>
      <c r="I81" s="20" t="s">
        <v>467</v>
      </c>
      <c r="J81" s="20" t="s">
        <v>7</v>
      </c>
      <c r="K81" s="20">
        <v>51.39</v>
      </c>
      <c r="L81" s="22">
        <v>3211875</v>
      </c>
      <c r="M81" s="22">
        <v>445892.91516438354</v>
      </c>
      <c r="N81" s="22">
        <v>175541.45983561646</v>
      </c>
      <c r="O81" s="56">
        <f t="shared" si="0"/>
        <v>3833309.375</v>
      </c>
      <c r="R81" s="319"/>
    </row>
    <row r="82" spans="2:21" ht="22.5" customHeight="1" x14ac:dyDescent="0.25">
      <c r="B82" s="286"/>
      <c r="C82" s="295"/>
      <c r="D82" s="253"/>
      <c r="E82" s="286"/>
      <c r="F82" s="19" t="s">
        <v>17</v>
      </c>
      <c r="G82" s="286"/>
      <c r="H82" s="293"/>
      <c r="I82" s="20" t="s">
        <v>468</v>
      </c>
      <c r="J82" s="20" t="s">
        <v>136</v>
      </c>
      <c r="K82" s="20">
        <v>195.66</v>
      </c>
      <c r="L82" s="22">
        <v>12255859.876712332</v>
      </c>
      <c r="M82" s="22">
        <v>1709854.1813777443</v>
      </c>
      <c r="N82" s="22">
        <v>632046.45218389947</v>
      </c>
      <c r="O82" s="56">
        <f t="shared" si="0"/>
        <v>14597760.510273974</v>
      </c>
      <c r="R82" s="319"/>
    </row>
    <row r="83" spans="2:21" ht="22.5" customHeight="1" x14ac:dyDescent="0.25">
      <c r="B83" s="285">
        <v>15</v>
      </c>
      <c r="C83" s="296" t="s">
        <v>836</v>
      </c>
      <c r="D83" s="219"/>
      <c r="E83" s="285" t="s">
        <v>355</v>
      </c>
      <c r="F83" s="19" t="s">
        <v>18</v>
      </c>
      <c r="G83" s="285"/>
      <c r="H83" s="292">
        <v>540</v>
      </c>
      <c r="I83" s="20" t="s">
        <v>352</v>
      </c>
      <c r="J83" s="20" t="s">
        <v>0</v>
      </c>
      <c r="K83" s="20">
        <v>360</v>
      </c>
      <c r="L83" s="22">
        <v>35999999.999999993</v>
      </c>
      <c r="M83" s="22">
        <v>20085420.860710077</v>
      </c>
      <c r="N83" s="22">
        <v>9153734.8516186923</v>
      </c>
      <c r="O83" s="56">
        <f t="shared" si="0"/>
        <v>65239155.712328762</v>
      </c>
    </row>
    <row r="84" spans="2:21" ht="22.5" customHeight="1" x14ac:dyDescent="0.25">
      <c r="B84" s="286"/>
      <c r="C84" s="297"/>
      <c r="D84" s="253"/>
      <c r="E84" s="286"/>
      <c r="F84" s="19" t="s">
        <v>19</v>
      </c>
      <c r="G84" s="286"/>
      <c r="H84" s="293"/>
      <c r="I84" s="20" t="s">
        <v>20</v>
      </c>
      <c r="J84" s="20" t="s">
        <v>7</v>
      </c>
      <c r="K84" s="20">
        <v>180</v>
      </c>
      <c r="L84" s="22">
        <v>18000000.000000004</v>
      </c>
      <c r="M84" s="22">
        <v>6690937.4532865444</v>
      </c>
      <c r="N84" s="22">
        <v>2592648.1083572907</v>
      </c>
      <c r="O84" s="56">
        <f t="shared" si="0"/>
        <v>27283585.561643839</v>
      </c>
    </row>
    <row r="85" spans="2:21" ht="12" thickBot="1" x14ac:dyDescent="0.3"/>
    <row r="86" spans="2:21" s="2" customFormat="1" ht="22.5" customHeight="1" thickBot="1" x14ac:dyDescent="0.3">
      <c r="E86" s="290" t="s">
        <v>510</v>
      </c>
      <c r="F86" s="291"/>
      <c r="G86" s="71"/>
      <c r="H86" s="287" t="s">
        <v>4</v>
      </c>
      <c r="I86" s="288"/>
      <c r="J86" s="289"/>
      <c r="K86" s="71" t="s">
        <v>677</v>
      </c>
      <c r="L86" s="91">
        <f>SUM(L59:L85)</f>
        <v>191653106.96832192</v>
      </c>
      <c r="M86" s="91">
        <f>SUM(M59:M85)</f>
        <v>94150800.430109695</v>
      </c>
      <c r="N86" s="91">
        <f>SUM(N59:N85)</f>
        <v>60209200.284787573</v>
      </c>
      <c r="O86" s="91">
        <f>SUM(O59:O85)</f>
        <v>346013107.68321913</v>
      </c>
      <c r="P86" s="258"/>
      <c r="Q86" s="258"/>
      <c r="R86" s="270"/>
      <c r="S86" s="258"/>
      <c r="T86" s="258"/>
      <c r="U86" s="266"/>
    </row>
    <row r="87" spans="2:21" x14ac:dyDescent="0.25">
      <c r="G87" s="234"/>
      <c r="L87" s="235"/>
      <c r="M87" s="284">
        <f>SUM(M86:N86)</f>
        <v>154360000.71489727</v>
      </c>
      <c r="N87" s="235"/>
    </row>
    <row r="88" spans="2:21" x14ac:dyDescent="0.25">
      <c r="G88" s="234"/>
    </row>
    <row r="89" spans="2:21" x14ac:dyDescent="0.25">
      <c r="G89" s="234"/>
    </row>
    <row r="90" spans="2:21" ht="12" thickBot="1" x14ac:dyDescent="0.3">
      <c r="G90" s="234"/>
    </row>
    <row r="91" spans="2:21" ht="28.5" customHeight="1" thickBot="1" x14ac:dyDescent="0.3">
      <c r="B91" s="165" t="s">
        <v>310</v>
      </c>
      <c r="C91" s="166" t="s">
        <v>311</v>
      </c>
      <c r="D91" s="165" t="s">
        <v>741</v>
      </c>
      <c r="E91" s="166" t="s">
        <v>312</v>
      </c>
      <c r="F91" s="165" t="s">
        <v>313</v>
      </c>
      <c r="G91" s="199"/>
      <c r="H91" s="167" t="s">
        <v>429</v>
      </c>
      <c r="I91" s="167" t="s">
        <v>315</v>
      </c>
      <c r="J91" s="167" t="s">
        <v>316</v>
      </c>
      <c r="K91" s="168" t="s">
        <v>317</v>
      </c>
      <c r="L91" s="169" t="s">
        <v>318</v>
      </c>
      <c r="M91" s="169" t="s">
        <v>3</v>
      </c>
      <c r="N91" s="169" t="s">
        <v>430</v>
      </c>
      <c r="O91" s="169" t="s">
        <v>431</v>
      </c>
      <c r="R91" s="269"/>
    </row>
    <row r="92" spans="2:21" s="2" customFormat="1" ht="15.75" customHeight="1" x14ac:dyDescent="0.25">
      <c r="B92" s="272" t="s">
        <v>558</v>
      </c>
      <c r="C92" s="273"/>
      <c r="D92" s="273"/>
      <c r="E92" s="273"/>
      <c r="F92" s="273"/>
      <c r="G92" s="274"/>
      <c r="H92" s="51" t="s">
        <v>320</v>
      </c>
      <c r="I92" s="309" t="s">
        <v>558</v>
      </c>
      <c r="J92" s="310"/>
      <c r="K92" s="52" t="s">
        <v>320</v>
      </c>
      <c r="L92" s="226"/>
      <c r="M92" s="227"/>
      <c r="N92" s="227"/>
      <c r="O92" s="228" t="s">
        <v>518</v>
      </c>
      <c r="P92" s="257"/>
      <c r="Q92" s="257"/>
      <c r="R92" s="267"/>
      <c r="S92" s="257"/>
      <c r="T92" s="257"/>
      <c r="U92" s="266"/>
    </row>
    <row r="93" spans="2:21" ht="22.5" customHeight="1" x14ac:dyDescent="0.25">
      <c r="B93" s="313">
        <v>1</v>
      </c>
      <c r="C93" s="311" t="s">
        <v>622</v>
      </c>
      <c r="D93" s="219"/>
      <c r="E93" s="313" t="s">
        <v>385</v>
      </c>
      <c r="F93" s="19" t="s">
        <v>286</v>
      </c>
      <c r="G93" s="285"/>
      <c r="H93" s="302">
        <v>259.64999999999998</v>
      </c>
      <c r="I93" s="20" t="s">
        <v>445</v>
      </c>
      <c r="J93" s="20" t="s">
        <v>0</v>
      </c>
      <c r="K93" s="20">
        <v>130.94999999999999</v>
      </c>
      <c r="L93" s="22">
        <v>13095000</v>
      </c>
      <c r="M93" s="22">
        <v>70596542.969637066</v>
      </c>
      <c r="N93" s="22">
        <v>66099128.160499908</v>
      </c>
      <c r="O93" s="56">
        <f t="shared" ref="O93:O98" si="1">SUM(L93:N93)</f>
        <v>149790671.13013697</v>
      </c>
    </row>
    <row r="94" spans="2:21" ht="22.5" customHeight="1" x14ac:dyDescent="0.25">
      <c r="B94" s="313"/>
      <c r="C94" s="311"/>
      <c r="D94" s="253"/>
      <c r="E94" s="313"/>
      <c r="F94" s="19" t="s">
        <v>287</v>
      </c>
      <c r="G94" s="300"/>
      <c r="H94" s="302"/>
      <c r="I94" s="20" t="s">
        <v>446</v>
      </c>
      <c r="J94" s="20" t="s">
        <v>7</v>
      </c>
      <c r="K94" s="20">
        <v>128.69999999999999</v>
      </c>
      <c r="L94" s="22">
        <v>12870000</v>
      </c>
      <c r="M94" s="22">
        <v>68739848.857717782</v>
      </c>
      <c r="N94" s="22">
        <v>61801748.923104145</v>
      </c>
      <c r="O94" s="56">
        <f t="shared" si="1"/>
        <v>143411597.78082192</v>
      </c>
    </row>
    <row r="95" spans="2:21" ht="26.25" customHeight="1" x14ac:dyDescent="0.25">
      <c r="B95" s="19">
        <v>2</v>
      </c>
      <c r="C95" s="35" t="s">
        <v>816</v>
      </c>
      <c r="D95" s="219"/>
      <c r="E95" s="19" t="s">
        <v>385</v>
      </c>
      <c r="F95" s="19" t="s">
        <v>288</v>
      </c>
      <c r="G95" s="286"/>
      <c r="H95" s="20">
        <v>251.47</v>
      </c>
      <c r="I95" s="20" t="s">
        <v>447</v>
      </c>
      <c r="J95" s="20" t="s">
        <v>0</v>
      </c>
      <c r="K95" s="20">
        <v>251.47</v>
      </c>
      <c r="L95" s="22">
        <v>25147000.00000003</v>
      </c>
      <c r="M95" s="22">
        <v>98616455.52999118</v>
      </c>
      <c r="N95" s="22">
        <v>94867752.942611545</v>
      </c>
      <c r="O95" s="56">
        <f t="shared" si="1"/>
        <v>218631208.47260275</v>
      </c>
    </row>
    <row r="96" spans="2:21" ht="22.5" customHeight="1" x14ac:dyDescent="0.25">
      <c r="B96" s="313">
        <v>3</v>
      </c>
      <c r="C96" s="312" t="s">
        <v>623</v>
      </c>
      <c r="D96" s="219"/>
      <c r="E96" s="19" t="s">
        <v>385</v>
      </c>
      <c r="F96" s="19" t="s">
        <v>37</v>
      </c>
      <c r="G96" s="285"/>
      <c r="H96" s="302">
        <v>259.97000000000003</v>
      </c>
      <c r="I96" s="20" t="s">
        <v>448</v>
      </c>
      <c r="J96" s="20" t="s">
        <v>0</v>
      </c>
      <c r="K96" s="20">
        <v>157.32</v>
      </c>
      <c r="L96" s="22">
        <v>15732000.000000007</v>
      </c>
      <c r="M96" s="22">
        <v>15013226.754890408</v>
      </c>
      <c r="N96" s="22">
        <v>16915946.286205482</v>
      </c>
      <c r="O96" s="56">
        <f t="shared" si="1"/>
        <v>47661173.041095898</v>
      </c>
    </row>
    <row r="97" spans="2:21" ht="22.5" customHeight="1" x14ac:dyDescent="0.25">
      <c r="B97" s="313"/>
      <c r="C97" s="312"/>
      <c r="D97" s="255"/>
      <c r="E97" s="19" t="s">
        <v>385</v>
      </c>
      <c r="F97" s="19" t="s">
        <v>38</v>
      </c>
      <c r="G97" s="300"/>
      <c r="H97" s="302"/>
      <c r="I97" s="20" t="s">
        <v>449</v>
      </c>
      <c r="J97" s="20" t="s">
        <v>7</v>
      </c>
      <c r="K97" s="20">
        <v>101.15</v>
      </c>
      <c r="L97" s="22">
        <v>10114999.999999996</v>
      </c>
      <c r="M97" s="22">
        <v>8093739.3179163067</v>
      </c>
      <c r="N97" s="22">
        <v>8295515.2985220486</v>
      </c>
      <c r="O97" s="56">
        <f t="shared" si="1"/>
        <v>26504254.616438352</v>
      </c>
    </row>
    <row r="98" spans="2:21" ht="22.5" customHeight="1" x14ac:dyDescent="0.25">
      <c r="B98" s="313"/>
      <c r="C98" s="312"/>
      <c r="D98" s="253"/>
      <c r="E98" s="19" t="s">
        <v>385</v>
      </c>
      <c r="F98" s="19" t="s">
        <v>43</v>
      </c>
      <c r="G98" s="286"/>
      <c r="H98" s="20">
        <v>100</v>
      </c>
      <c r="I98" s="20" t="s">
        <v>384</v>
      </c>
      <c r="J98" s="20" t="s">
        <v>0</v>
      </c>
      <c r="K98" s="20">
        <v>100</v>
      </c>
      <c r="L98" s="220">
        <v>7589344</v>
      </c>
      <c r="M98" s="220">
        <v>7025784.4218776505</v>
      </c>
      <c r="N98" s="220">
        <v>8111387.5233278293</v>
      </c>
      <c r="O98" s="56">
        <f t="shared" si="1"/>
        <v>22726515.94520548</v>
      </c>
    </row>
    <row r="99" spans="2:21" ht="12" thickBot="1" x14ac:dyDescent="0.3"/>
    <row r="100" spans="2:21" s="2" customFormat="1" ht="22.5" customHeight="1" thickBot="1" x14ac:dyDescent="0.3">
      <c r="E100" s="290" t="s">
        <v>385</v>
      </c>
      <c r="F100" s="291"/>
      <c r="G100" s="71"/>
      <c r="H100" s="287" t="s">
        <v>4</v>
      </c>
      <c r="I100" s="288"/>
      <c r="J100" s="289"/>
      <c r="K100" s="71" t="s">
        <v>677</v>
      </c>
      <c r="L100" s="91">
        <f>SUM(L93:L99)</f>
        <v>84548344.00000003</v>
      </c>
      <c r="M100" s="91">
        <f>SUM(M93:M99)</f>
        <v>268085597.8520304</v>
      </c>
      <c r="N100" s="91">
        <f>SUM(N93:N99)</f>
        <v>256091479.13427097</v>
      </c>
      <c r="O100" s="91">
        <f>SUM(O93:O99)</f>
        <v>608725420.9863013</v>
      </c>
      <c r="P100" s="258"/>
      <c r="Q100" s="258"/>
      <c r="R100" s="270"/>
      <c r="S100" s="258"/>
      <c r="T100" s="258"/>
      <c r="U100" s="266"/>
    </row>
    <row r="101" spans="2:21" s="234" customFormat="1" x14ac:dyDescent="0.25">
      <c r="C101" s="236"/>
      <c r="G101" s="1"/>
      <c r="H101" s="237"/>
      <c r="I101" s="237"/>
      <c r="J101" s="237"/>
      <c r="K101" s="237"/>
      <c r="L101" s="235"/>
      <c r="M101" s="284">
        <f>SUM(M100:N100)</f>
        <v>524177076.98630136</v>
      </c>
      <c r="N101" s="235"/>
      <c r="O101" s="235"/>
      <c r="P101" s="257"/>
      <c r="Q101" s="257"/>
      <c r="R101" s="259"/>
      <c r="S101" s="257"/>
      <c r="T101" s="257"/>
      <c r="U101" s="266"/>
    </row>
    <row r="102" spans="2:21" s="234" customFormat="1" x14ac:dyDescent="0.25">
      <c r="C102" s="236"/>
      <c r="G102" s="1"/>
      <c r="H102" s="237"/>
      <c r="I102" s="237"/>
      <c r="J102" s="237"/>
      <c r="K102" s="237"/>
      <c r="L102" s="235"/>
      <c r="M102" s="235"/>
      <c r="N102" s="235"/>
      <c r="O102" s="235"/>
      <c r="P102" s="257"/>
      <c r="Q102" s="257"/>
      <c r="R102" s="259"/>
      <c r="S102" s="257"/>
      <c r="T102" s="257"/>
      <c r="U102" s="266"/>
    </row>
    <row r="103" spans="2:21" s="234" customFormat="1" x14ac:dyDescent="0.25">
      <c r="C103" s="236"/>
      <c r="G103" s="1"/>
      <c r="H103" s="237"/>
      <c r="I103" s="237"/>
      <c r="J103" s="237"/>
      <c r="K103" s="237"/>
      <c r="L103" s="235"/>
      <c r="M103" s="235"/>
      <c r="N103" s="235"/>
      <c r="O103" s="235"/>
      <c r="P103" s="257"/>
      <c r="Q103" s="257"/>
      <c r="R103" s="259"/>
      <c r="S103" s="257"/>
      <c r="T103" s="257"/>
      <c r="U103" s="266"/>
    </row>
    <row r="104" spans="2:21" s="234" customFormat="1" ht="12" thickBot="1" x14ac:dyDescent="0.3">
      <c r="C104" s="236"/>
      <c r="G104" s="1"/>
      <c r="H104" s="237"/>
      <c r="I104" s="237"/>
      <c r="J104" s="237"/>
      <c r="K104" s="237"/>
      <c r="L104" s="235"/>
      <c r="M104" s="235"/>
      <c r="N104" s="235"/>
      <c r="O104" s="235"/>
      <c r="P104" s="257"/>
      <c r="Q104" s="257"/>
      <c r="R104" s="259"/>
      <c r="S104" s="257"/>
      <c r="T104" s="257"/>
      <c r="U104" s="266"/>
    </row>
    <row r="105" spans="2:21" ht="28.5" customHeight="1" thickBot="1" x14ac:dyDescent="0.3">
      <c r="B105" s="165" t="s">
        <v>310</v>
      </c>
      <c r="C105" s="166" t="s">
        <v>311</v>
      </c>
      <c r="D105" s="165" t="s">
        <v>741</v>
      </c>
      <c r="E105" s="166" t="s">
        <v>312</v>
      </c>
      <c r="F105" s="165" t="s">
        <v>313</v>
      </c>
      <c r="G105" s="199"/>
      <c r="H105" s="167" t="s">
        <v>429</v>
      </c>
      <c r="I105" s="167" t="s">
        <v>315</v>
      </c>
      <c r="J105" s="167" t="s">
        <v>316</v>
      </c>
      <c r="K105" s="168" t="s">
        <v>317</v>
      </c>
      <c r="L105" s="169" t="s">
        <v>318</v>
      </c>
      <c r="M105" s="169" t="s">
        <v>3</v>
      </c>
      <c r="N105" s="169" t="s">
        <v>430</v>
      </c>
      <c r="O105" s="169" t="s">
        <v>431</v>
      </c>
      <c r="R105" s="269"/>
    </row>
    <row r="106" spans="2:21" s="2" customFormat="1" ht="15.75" customHeight="1" x14ac:dyDescent="0.25">
      <c r="B106" s="272" t="s">
        <v>558</v>
      </c>
      <c r="C106" s="273"/>
      <c r="D106" s="273"/>
      <c r="E106" s="273"/>
      <c r="F106" s="273"/>
      <c r="G106" s="274"/>
      <c r="H106" s="51" t="s">
        <v>320</v>
      </c>
      <c r="I106" s="309" t="s">
        <v>558</v>
      </c>
      <c r="J106" s="310"/>
      <c r="K106" s="52" t="s">
        <v>320</v>
      </c>
      <c r="L106" s="226"/>
      <c r="M106" s="227"/>
      <c r="N106" s="227"/>
      <c r="O106" s="228" t="s">
        <v>518</v>
      </c>
      <c r="P106" s="257"/>
      <c r="Q106" s="257"/>
      <c r="R106" s="267"/>
      <c r="S106" s="257"/>
      <c r="T106" s="257"/>
      <c r="U106" s="266"/>
    </row>
    <row r="107" spans="2:21" ht="25.5" customHeight="1" x14ac:dyDescent="0.25">
      <c r="B107" s="19">
        <v>1</v>
      </c>
      <c r="C107" s="35" t="s">
        <v>624</v>
      </c>
      <c r="D107" s="19"/>
      <c r="E107" s="19" t="s">
        <v>371</v>
      </c>
      <c r="F107" s="19" t="s">
        <v>285</v>
      </c>
      <c r="G107" s="285"/>
      <c r="H107" s="20">
        <v>50</v>
      </c>
      <c r="I107" s="20" t="s">
        <v>432</v>
      </c>
      <c r="J107" s="20" t="s">
        <v>0</v>
      </c>
      <c r="K107" s="20">
        <v>50</v>
      </c>
      <c r="L107" s="22">
        <v>5000000</v>
      </c>
      <c r="M107" s="22">
        <v>20210070.665278666</v>
      </c>
      <c r="N107" s="22">
        <v>15107758.115543254</v>
      </c>
      <c r="O107" s="56">
        <f t="shared" ref="O107:O110" si="2">SUM(L107:N107)</f>
        <v>40317828.780821919</v>
      </c>
    </row>
    <row r="108" spans="2:21" ht="22.5" customHeight="1" x14ac:dyDescent="0.25">
      <c r="B108" s="285">
        <v>2</v>
      </c>
      <c r="C108" s="298" t="s">
        <v>625</v>
      </c>
      <c r="D108" s="219"/>
      <c r="E108" s="285" t="s">
        <v>371</v>
      </c>
      <c r="F108" s="19" t="s">
        <v>23</v>
      </c>
      <c r="G108" s="300"/>
      <c r="H108" s="292">
        <v>188.91</v>
      </c>
      <c r="I108" s="20" t="s">
        <v>24</v>
      </c>
      <c r="J108" s="20" t="s">
        <v>0</v>
      </c>
      <c r="K108" s="20">
        <v>118.3</v>
      </c>
      <c r="L108" s="22">
        <v>11830000.000000004</v>
      </c>
      <c r="M108" s="22">
        <v>9789330.6599452049</v>
      </c>
      <c r="N108" s="22">
        <v>10805411.77841096</v>
      </c>
      <c r="O108" s="56">
        <f t="shared" si="2"/>
        <v>32424742.438356169</v>
      </c>
    </row>
    <row r="109" spans="2:21" ht="22.5" customHeight="1" x14ac:dyDescent="0.25">
      <c r="B109" s="286"/>
      <c r="C109" s="299"/>
      <c r="D109" s="253"/>
      <c r="E109" s="286"/>
      <c r="F109" s="19" t="s">
        <v>25</v>
      </c>
      <c r="G109" s="300"/>
      <c r="H109" s="293"/>
      <c r="I109" s="20" t="s">
        <v>26</v>
      </c>
      <c r="J109" s="20" t="s">
        <v>7</v>
      </c>
      <c r="K109" s="20">
        <v>70.61</v>
      </c>
      <c r="L109" s="22">
        <v>7060999.9999999991</v>
      </c>
      <c r="M109" s="22">
        <v>5354979.8729194971</v>
      </c>
      <c r="N109" s="22">
        <v>5794113.5791352978</v>
      </c>
      <c r="O109" s="56">
        <f t="shared" si="2"/>
        <v>18210093.452054795</v>
      </c>
    </row>
    <row r="110" spans="2:21" ht="26.25" customHeight="1" x14ac:dyDescent="0.25">
      <c r="B110" s="19">
        <v>3</v>
      </c>
      <c r="C110" s="35" t="s">
        <v>626</v>
      </c>
      <c r="D110" s="19"/>
      <c r="E110" s="19" t="s">
        <v>371</v>
      </c>
      <c r="F110" s="19" t="s">
        <v>27</v>
      </c>
      <c r="G110" s="286"/>
      <c r="H110" s="20">
        <v>540</v>
      </c>
      <c r="I110" s="20" t="s">
        <v>435</v>
      </c>
      <c r="J110" s="20" t="s">
        <v>7</v>
      </c>
      <c r="K110" s="20">
        <v>299.88</v>
      </c>
      <c r="L110" s="22">
        <v>8968392.0890410934</v>
      </c>
      <c r="M110" s="22">
        <v>1865470.1104267216</v>
      </c>
      <c r="N110" s="22">
        <v>118687.51971026458</v>
      </c>
      <c r="O110" s="56">
        <f t="shared" si="2"/>
        <v>10952549.719178081</v>
      </c>
    </row>
    <row r="111" spans="2:21" ht="12" thickBot="1" x14ac:dyDescent="0.3"/>
    <row r="112" spans="2:21" s="2" customFormat="1" ht="22.5" customHeight="1" thickBot="1" x14ac:dyDescent="0.3">
      <c r="E112" s="290" t="s">
        <v>371</v>
      </c>
      <c r="F112" s="291"/>
      <c r="G112" s="71"/>
      <c r="H112" s="287" t="s">
        <v>4</v>
      </c>
      <c r="I112" s="288"/>
      <c r="J112" s="289"/>
      <c r="K112" s="71" t="s">
        <v>677</v>
      </c>
      <c r="L112" s="91">
        <f>SUM(L107:L111)</f>
        <v>32859392.089041099</v>
      </c>
      <c r="M112" s="91">
        <f>SUM(M107:M111)</f>
        <v>37219851.308570094</v>
      </c>
      <c r="N112" s="91">
        <f>SUM(N107:N111)</f>
        <v>31825970.992799778</v>
      </c>
      <c r="O112" s="91">
        <f>SUM(O107:O111)</f>
        <v>101905214.39041096</v>
      </c>
      <c r="P112" s="258"/>
      <c r="Q112" s="258"/>
      <c r="R112" s="270"/>
      <c r="S112" s="258"/>
      <c r="T112" s="258"/>
      <c r="U112" s="266"/>
    </row>
    <row r="113" spans="3:21" s="234" customFormat="1" x14ac:dyDescent="0.25">
      <c r="C113" s="236"/>
      <c r="G113" s="1"/>
      <c r="H113" s="237"/>
      <c r="L113" s="17"/>
      <c r="M113" s="284">
        <f>SUM(M112:N112)</f>
        <v>69045822.301369876</v>
      </c>
      <c r="N113" s="235"/>
      <c r="O113" s="235"/>
      <c r="P113" s="257"/>
      <c r="Q113" s="257"/>
      <c r="R113" s="259"/>
      <c r="S113" s="257"/>
      <c r="T113" s="257"/>
      <c r="U113" s="266"/>
    </row>
    <row r="114" spans="3:21" s="234" customFormat="1" x14ac:dyDescent="0.25">
      <c r="C114" s="236"/>
      <c r="G114" s="1"/>
      <c r="H114" s="237"/>
      <c r="L114" s="235"/>
      <c r="M114" s="235"/>
      <c r="N114" s="235"/>
      <c r="O114" s="235"/>
      <c r="P114" s="257"/>
      <c r="Q114" s="257"/>
      <c r="R114" s="259"/>
      <c r="S114" s="257"/>
      <c r="T114" s="257"/>
      <c r="U114" s="266"/>
    </row>
    <row r="115" spans="3:21" s="234" customFormat="1" x14ac:dyDescent="0.25">
      <c r="C115" s="236"/>
      <c r="G115" s="1"/>
      <c r="H115" s="237"/>
      <c r="L115" s="235"/>
      <c r="M115" s="235"/>
      <c r="N115" s="235"/>
      <c r="O115" s="235"/>
      <c r="P115" s="257"/>
      <c r="Q115" s="257"/>
      <c r="R115" s="259"/>
      <c r="S115" s="257"/>
      <c r="T115" s="257"/>
      <c r="U115" s="266"/>
    </row>
    <row r="116" spans="3:21" s="234" customFormat="1" ht="12" thickBot="1" x14ac:dyDescent="0.3">
      <c r="C116" s="236"/>
      <c r="G116" s="1"/>
      <c r="H116" s="237"/>
      <c r="L116" s="235"/>
      <c r="M116" s="235"/>
      <c r="N116" s="235"/>
      <c r="O116" s="235"/>
      <c r="P116" s="257"/>
      <c r="Q116" s="257"/>
      <c r="R116" s="259"/>
      <c r="S116" s="257"/>
      <c r="T116" s="257"/>
      <c r="U116" s="266"/>
    </row>
    <row r="117" spans="3:21" s="2" customFormat="1" ht="22.5" customHeight="1" thickBot="1" x14ac:dyDescent="0.3">
      <c r="C117" s="275" t="s">
        <v>21</v>
      </c>
      <c r="D117" s="276"/>
      <c r="E117" s="276"/>
      <c r="F117" s="277"/>
      <c r="G117" s="1"/>
      <c r="H117" s="290" t="s">
        <v>469</v>
      </c>
      <c r="I117" s="301"/>
      <c r="J117" s="291"/>
      <c r="K117" s="71" t="s">
        <v>677</v>
      </c>
      <c r="L117" s="91">
        <f>SUM(L12+L21+L32+L41+L52+L86+L100+L112)</f>
        <v>471678219.11215758</v>
      </c>
      <c r="M117" s="91">
        <f>SUM(M12+M21+M32+M41+M52+M86+M100+M112)</f>
        <v>560769543.67279291</v>
      </c>
      <c r="N117" s="91">
        <f>SUM(N12+N21+N32+N41+N52+N86+N100+N112)</f>
        <v>459263557.42224139</v>
      </c>
      <c r="O117" s="91">
        <f>SUM(O12+O21+O32+O41+O52+O86+O100+O112)</f>
        <v>1491711320.2071915</v>
      </c>
      <c r="P117" s="257"/>
      <c r="Q117" s="257"/>
      <c r="R117" s="257"/>
      <c r="S117" s="257"/>
      <c r="T117" s="257"/>
      <c r="U117" s="266"/>
    </row>
    <row r="118" spans="3:21" s="2" customFormat="1" ht="22.5" customHeight="1" thickBot="1" x14ac:dyDescent="0.3">
      <c r="C118" s="278"/>
      <c r="D118" s="279"/>
      <c r="E118" s="279"/>
      <c r="F118" s="280"/>
      <c r="G118" s="1"/>
      <c r="H118" s="290" t="s">
        <v>517</v>
      </c>
      <c r="I118" s="301"/>
      <c r="J118" s="291"/>
      <c r="K118" s="307" t="s">
        <v>677</v>
      </c>
      <c r="L118" s="308"/>
      <c r="M118" s="161">
        <f>SUM(M117:N117)</f>
        <v>1020033101.0950344</v>
      </c>
      <c r="N118" s="162"/>
      <c r="O118" s="93" t="s">
        <v>558</v>
      </c>
      <c r="P118" s="257"/>
      <c r="Q118" s="257"/>
      <c r="R118" s="259"/>
      <c r="S118" s="257"/>
      <c r="T118" s="257"/>
      <c r="U118" s="266"/>
    </row>
    <row r="119" spans="3:21" ht="11.25" hidden="1" customHeight="1" x14ac:dyDescent="0.25"/>
    <row r="120" spans="3:21" ht="11.25" hidden="1" customHeight="1" x14ac:dyDescent="0.25"/>
    <row r="121" spans="3:21" ht="11.25" hidden="1" customHeight="1" x14ac:dyDescent="0.25"/>
    <row r="122" spans="3:21" ht="11.25" hidden="1" customHeight="1" x14ac:dyDescent="0.25"/>
    <row r="123" spans="3:21" ht="11.25" hidden="1" customHeight="1" x14ac:dyDescent="0.25"/>
    <row r="124" spans="3:21" ht="11.25" hidden="1" customHeight="1" x14ac:dyDescent="0.25"/>
    <row r="125" spans="3:21" ht="11.25" hidden="1" customHeight="1" x14ac:dyDescent="0.25"/>
    <row r="126" spans="3:21" ht="11.25" hidden="1" customHeight="1" x14ac:dyDescent="0.25"/>
    <row r="127" spans="3:21" ht="11.25" hidden="1" customHeight="1" x14ac:dyDescent="0.25"/>
    <row r="128" spans="3:21" ht="11.25" hidden="1" customHeight="1" x14ac:dyDescent="0.25"/>
    <row r="129" ht="11.25" hidden="1" customHeight="1" x14ac:dyDescent="0.25"/>
    <row r="130" ht="11.25" hidden="1" customHeight="1" x14ac:dyDescent="0.25"/>
    <row r="131" ht="11.25" hidden="1" customHeight="1" x14ac:dyDescent="0.25"/>
    <row r="132" ht="11.25" hidden="1" customHeight="1" x14ac:dyDescent="0.25"/>
    <row r="133" ht="11.25" hidden="1" customHeight="1" x14ac:dyDescent="0.25"/>
    <row r="134" ht="11.25" hidden="1" customHeight="1" x14ac:dyDescent="0.25"/>
    <row r="135" ht="11.25" hidden="1" customHeight="1" x14ac:dyDescent="0.25"/>
    <row r="136" ht="11.25" hidden="1" customHeight="1" x14ac:dyDescent="0.25"/>
    <row r="137" ht="11.25" hidden="1" customHeight="1" x14ac:dyDescent="0.25"/>
    <row r="138" ht="11.25" hidden="1" customHeight="1" x14ac:dyDescent="0.25"/>
    <row r="139" ht="11.25" hidden="1" customHeight="1" x14ac:dyDescent="0.25"/>
    <row r="140" ht="11.25" hidden="1" customHeight="1" x14ac:dyDescent="0.25"/>
    <row r="141" ht="11.25" hidden="1" customHeight="1" x14ac:dyDescent="0.25"/>
    <row r="142" ht="11.25" hidden="1" customHeight="1" x14ac:dyDescent="0.25"/>
    <row r="143" ht="11.25" hidden="1" customHeight="1" x14ac:dyDescent="0.25"/>
    <row r="144" ht="11.25" hidden="1" customHeight="1" x14ac:dyDescent="0.25"/>
    <row r="145" ht="11.25" hidden="1" customHeight="1" x14ac:dyDescent="0.25"/>
    <row r="146" ht="11.25" hidden="1" customHeight="1" x14ac:dyDescent="0.25"/>
    <row r="147" ht="11.25" hidden="1" customHeight="1" x14ac:dyDescent="0.25"/>
    <row r="148" ht="11.25" hidden="1" customHeight="1" x14ac:dyDescent="0.25"/>
    <row r="149" ht="11.25" hidden="1" customHeight="1" x14ac:dyDescent="0.25"/>
    <row r="150" ht="11.25" hidden="1" customHeight="1" x14ac:dyDescent="0.25"/>
    <row r="151" ht="11.25" hidden="1" customHeight="1" x14ac:dyDescent="0.25"/>
    <row r="152" ht="11.25" hidden="1" customHeight="1" x14ac:dyDescent="0.25"/>
    <row r="153" ht="11.25" hidden="1" customHeight="1" x14ac:dyDescent="0.25"/>
    <row r="154" ht="11.25" hidden="1" customHeight="1" x14ac:dyDescent="0.25"/>
    <row r="155" ht="11.25" hidden="1" customHeight="1" x14ac:dyDescent="0.25"/>
    <row r="156" ht="11.25" hidden="1" customHeight="1" x14ac:dyDescent="0.25"/>
    <row r="157" ht="11.25" hidden="1" customHeight="1" x14ac:dyDescent="0.25"/>
    <row r="158" ht="11.25" hidden="1" customHeight="1" x14ac:dyDescent="0.25"/>
    <row r="159" ht="11.25" hidden="1" customHeight="1" x14ac:dyDescent="0.25"/>
    <row r="160" ht="11.25" hidden="1" customHeight="1" x14ac:dyDescent="0.25"/>
    <row r="161" ht="11.25" hidden="1" customHeight="1" x14ac:dyDescent="0.25"/>
    <row r="162" ht="11.25" hidden="1" customHeight="1" x14ac:dyDescent="0.25"/>
    <row r="163" ht="11.25" hidden="1" customHeight="1" x14ac:dyDescent="0.25"/>
    <row r="164" ht="11.25" hidden="1" customHeight="1" x14ac:dyDescent="0.25"/>
    <row r="165" ht="11.25" hidden="1" customHeight="1" x14ac:dyDescent="0.25"/>
    <row r="166" ht="11.25" hidden="1" customHeight="1" x14ac:dyDescent="0.25"/>
    <row r="167" ht="11.25" hidden="1" customHeight="1" x14ac:dyDescent="0.25"/>
    <row r="168" ht="11.25" hidden="1" customHeight="1" x14ac:dyDescent="0.25"/>
    <row r="169" ht="11.25" hidden="1" customHeight="1" x14ac:dyDescent="0.25"/>
    <row r="170" ht="11.25" hidden="1" customHeight="1" x14ac:dyDescent="0.25"/>
    <row r="171" ht="11.25" hidden="1" customHeight="1" x14ac:dyDescent="0.25"/>
    <row r="172" ht="11.25" hidden="1" customHeight="1" x14ac:dyDescent="0.25"/>
    <row r="173" ht="12.75" hidden="1" customHeight="1" x14ac:dyDescent="0.25"/>
    <row r="174" ht="12.75" hidden="1" customHeight="1" x14ac:dyDescent="0.25"/>
    <row r="175" ht="12.75" hidden="1" customHeight="1" x14ac:dyDescent="0.25"/>
    <row r="176" ht="12.75" hidden="1" customHeight="1" x14ac:dyDescent="0.25"/>
    <row r="177" ht="12.75" hidden="1" customHeight="1" x14ac:dyDescent="0.25"/>
    <row r="178" ht="12.75" hidden="1" customHeight="1" x14ac:dyDescent="0.25"/>
    <row r="179" ht="12.75" hidden="1" customHeight="1" x14ac:dyDescent="0.25"/>
    <row r="180" ht="12.75" hidden="1" customHeight="1" x14ac:dyDescent="0.25"/>
    <row r="181" x14ac:dyDescent="0.25"/>
    <row r="182" x14ac:dyDescent="0.25"/>
    <row r="183" x14ac:dyDescent="0.25"/>
    <row r="184" x14ac:dyDescent="0.25"/>
    <row r="185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</sheetData>
  <mergeCells count="100">
    <mergeCell ref="B77:B80"/>
    <mergeCell ref="E75:E76"/>
    <mergeCell ref="G93:G95"/>
    <mergeCell ref="G96:G98"/>
    <mergeCell ref="G107:G110"/>
    <mergeCell ref="G81:G82"/>
    <mergeCell ref="C75:C76"/>
    <mergeCell ref="C77:C80"/>
    <mergeCell ref="E81:E82"/>
    <mergeCell ref="E77:E80"/>
    <mergeCell ref="B93:B94"/>
    <mergeCell ref="B96:B98"/>
    <mergeCell ref="I38:J38"/>
    <mergeCell ref="H81:H82"/>
    <mergeCell ref="R49:R50"/>
    <mergeCell ref="R66:R68"/>
    <mergeCell ref="R75:R76"/>
    <mergeCell ref="R81:R82"/>
    <mergeCell ref="E41:F41"/>
    <mergeCell ref="H71:H72"/>
    <mergeCell ref="H69:H70"/>
    <mergeCell ref="H49:H50"/>
    <mergeCell ref="H73:H74"/>
    <mergeCell ref="H66:H68"/>
    <mergeCell ref="H41:J41"/>
    <mergeCell ref="H52:J52"/>
    <mergeCell ref="G49:G50"/>
    <mergeCell ref="G66:G68"/>
    <mergeCell ref="I47:J47"/>
    <mergeCell ref="I58:J58"/>
    <mergeCell ref="B9:B10"/>
    <mergeCell ref="C9:C10"/>
    <mergeCell ref="E9:E10"/>
    <mergeCell ref="H9:H10"/>
    <mergeCell ref="I5:J5"/>
    <mergeCell ref="C6:C8"/>
    <mergeCell ref="B6:B8"/>
    <mergeCell ref="E6:E8"/>
    <mergeCell ref="D6:D8"/>
    <mergeCell ref="D9:D10"/>
    <mergeCell ref="G6:G10"/>
    <mergeCell ref="H6:H7"/>
    <mergeCell ref="E12:F12"/>
    <mergeCell ref="E21:F21"/>
    <mergeCell ref="E32:F32"/>
    <mergeCell ref="I18:J18"/>
    <mergeCell ref="I27:J27"/>
    <mergeCell ref="H21:J21"/>
    <mergeCell ref="H12:J12"/>
    <mergeCell ref="H32:J32"/>
    <mergeCell ref="K118:L118"/>
    <mergeCell ref="H112:J112"/>
    <mergeCell ref="H83:H84"/>
    <mergeCell ref="E83:E84"/>
    <mergeCell ref="C83:C84"/>
    <mergeCell ref="E108:E109"/>
    <mergeCell ref="H100:J100"/>
    <mergeCell ref="G83:G84"/>
    <mergeCell ref="H118:J118"/>
    <mergeCell ref="I92:J92"/>
    <mergeCell ref="E86:F86"/>
    <mergeCell ref="E100:F100"/>
    <mergeCell ref="I106:J106"/>
    <mergeCell ref="C93:C94"/>
    <mergeCell ref="C96:C98"/>
    <mergeCell ref="E93:E94"/>
    <mergeCell ref="B49:B50"/>
    <mergeCell ref="E49:E50"/>
    <mergeCell ref="C66:C68"/>
    <mergeCell ref="B66:B68"/>
    <mergeCell ref="E66:E68"/>
    <mergeCell ref="E52:F52"/>
    <mergeCell ref="C71:C72"/>
    <mergeCell ref="C49:C50"/>
    <mergeCell ref="H117:J117"/>
    <mergeCell ref="E71:E72"/>
    <mergeCell ref="C69:C70"/>
    <mergeCell ref="H96:H97"/>
    <mergeCell ref="H93:H94"/>
    <mergeCell ref="H79:H80"/>
    <mergeCell ref="H77:H78"/>
    <mergeCell ref="H75:H76"/>
    <mergeCell ref="G75:G76"/>
    <mergeCell ref="G77:G80"/>
    <mergeCell ref="B69:B70"/>
    <mergeCell ref="E69:E70"/>
    <mergeCell ref="H86:J86"/>
    <mergeCell ref="E112:F112"/>
    <mergeCell ref="H108:H109"/>
    <mergeCell ref="B75:B76"/>
    <mergeCell ref="B73:B74"/>
    <mergeCell ref="C81:C82"/>
    <mergeCell ref="C73:C74"/>
    <mergeCell ref="C108:C109"/>
    <mergeCell ref="B81:B82"/>
    <mergeCell ref="B83:B84"/>
    <mergeCell ref="E73:E74"/>
    <mergeCell ref="B71:B72"/>
    <mergeCell ref="G69:G74"/>
    <mergeCell ref="B108:B109"/>
  </mergeCells>
  <pageMargins left="0.7" right="0.7" top="0.75" bottom="0.7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79998168889431442"/>
  </sheetPr>
  <dimension ref="A1:U234"/>
  <sheetViews>
    <sheetView showGridLines="0" workbookViewId="0">
      <pane ySplit="5" topLeftCell="A6" activePane="bottomLeft" state="frozen"/>
      <selection pane="bottomLeft" activeCell="A6" sqref="A6"/>
    </sheetView>
  </sheetViews>
  <sheetFormatPr defaultColWidth="0" defaultRowHeight="11.25" zeroHeight="1" x14ac:dyDescent="0.15"/>
  <cols>
    <col min="1" max="1" width="2.85546875" style="1" customWidth="1"/>
    <col min="2" max="2" width="4.5703125" style="11" customWidth="1"/>
    <col min="3" max="3" width="44.7109375" style="82" customWidth="1"/>
    <col min="4" max="4" width="8" style="80" hidden="1" customWidth="1"/>
    <col min="5" max="5" width="12" style="80" customWidth="1"/>
    <col min="6" max="6" width="8" style="80" customWidth="1"/>
    <col min="7" max="7" width="8" style="80" hidden="1" customWidth="1"/>
    <col min="8" max="8" width="11.5703125" style="11" customWidth="1"/>
    <col min="9" max="9" width="10.7109375" style="11" customWidth="1"/>
    <col min="10" max="11" width="9.140625" style="11" customWidth="1"/>
    <col min="12" max="12" width="14.42578125" style="80" customWidth="1"/>
    <col min="13" max="13" width="15.42578125" style="80" customWidth="1"/>
    <col min="14" max="14" width="14.42578125" style="80" customWidth="1"/>
    <col min="15" max="15" width="15.85546875" style="80" customWidth="1"/>
    <col min="16" max="17" width="7" style="259" customWidth="1"/>
    <col min="18" max="19" width="7" style="259" hidden="1" customWidth="1"/>
    <col min="20" max="20" width="4.85546875" style="232" hidden="1" customWidth="1"/>
    <col min="21" max="21" width="0" style="80" hidden="1" customWidth="1"/>
    <col min="22" max="16384" width="9.140625" style="80" hidden="1"/>
  </cols>
  <sheetData>
    <row r="1" spans="1:20" ht="9.75" customHeight="1" thickBot="1" x14ac:dyDescent="0.2"/>
    <row r="2" spans="1:20" ht="21.75" customHeight="1" thickBot="1" x14ac:dyDescent="0.3">
      <c r="B2" s="248" t="s">
        <v>825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50"/>
    </row>
    <row r="3" spans="1:20" ht="9.75" customHeight="1" thickBot="1" x14ac:dyDescent="0.2">
      <c r="B3" s="2"/>
    </row>
    <row r="4" spans="1:20" ht="31.5" customHeight="1" thickBot="1" x14ac:dyDescent="0.2">
      <c r="B4" s="170" t="s">
        <v>310</v>
      </c>
      <c r="C4" s="171" t="s">
        <v>311</v>
      </c>
      <c r="D4" s="170" t="s">
        <v>741</v>
      </c>
      <c r="E4" s="171" t="s">
        <v>312</v>
      </c>
      <c r="F4" s="170" t="s">
        <v>313</v>
      </c>
      <c r="G4" s="196" t="s">
        <v>750</v>
      </c>
      <c r="H4" s="172" t="s">
        <v>429</v>
      </c>
      <c r="I4" s="172" t="s">
        <v>315</v>
      </c>
      <c r="J4" s="172" t="s">
        <v>316</v>
      </c>
      <c r="K4" s="172" t="s">
        <v>317</v>
      </c>
      <c r="L4" s="173" t="s">
        <v>318</v>
      </c>
      <c r="M4" s="173" t="s">
        <v>3</v>
      </c>
      <c r="N4" s="173" t="s">
        <v>430</v>
      </c>
      <c r="O4" s="173" t="s">
        <v>431</v>
      </c>
      <c r="S4" s="269"/>
    </row>
    <row r="5" spans="1:20" s="2" customFormat="1" ht="15.75" customHeight="1" x14ac:dyDescent="0.25">
      <c r="B5" s="327" t="s">
        <v>558</v>
      </c>
      <c r="C5" s="328"/>
      <c r="D5" s="328"/>
      <c r="E5" s="328"/>
      <c r="F5" s="328"/>
      <c r="G5" s="329"/>
      <c r="H5" s="163" t="s">
        <v>320</v>
      </c>
      <c r="I5" s="314" t="s">
        <v>558</v>
      </c>
      <c r="J5" s="315"/>
      <c r="K5" s="164" t="s">
        <v>320</v>
      </c>
      <c r="L5" s="229"/>
      <c r="M5" s="230"/>
      <c r="N5" s="230"/>
      <c r="O5" s="231" t="s">
        <v>518</v>
      </c>
      <c r="P5" s="260"/>
      <c r="Q5" s="260"/>
      <c r="R5" s="260"/>
      <c r="S5" s="260"/>
      <c r="T5" s="233"/>
    </row>
    <row r="6" spans="1:20" ht="27.75" customHeight="1" x14ac:dyDescent="0.15">
      <c r="B6" s="28">
        <v>1</v>
      </c>
      <c r="C6" s="35" t="s">
        <v>564</v>
      </c>
      <c r="D6" s="85"/>
      <c r="E6" s="28" t="s">
        <v>411</v>
      </c>
      <c r="F6" s="28" t="s">
        <v>99</v>
      </c>
      <c r="G6" s="28">
        <v>1</v>
      </c>
      <c r="H6" s="36">
        <v>1619.51</v>
      </c>
      <c r="I6" s="34" t="s">
        <v>487</v>
      </c>
      <c r="J6" s="34" t="s">
        <v>0</v>
      </c>
      <c r="K6" s="36">
        <v>1619.51</v>
      </c>
      <c r="L6" s="30">
        <v>145755900</v>
      </c>
      <c r="M6" s="30">
        <v>121242856.20594519</v>
      </c>
      <c r="N6" s="30">
        <v>135006045.79405481</v>
      </c>
      <c r="O6" s="56">
        <f>SUM(L6:N6)</f>
        <v>402004802</v>
      </c>
    </row>
    <row r="7" spans="1:20" s="1" customFormat="1" ht="12" thickBot="1" x14ac:dyDescent="0.3">
      <c r="C7" s="4"/>
      <c r="H7" s="3"/>
      <c r="I7" s="3"/>
      <c r="J7" s="3"/>
      <c r="K7" s="3"/>
      <c r="L7" s="5"/>
      <c r="M7" s="5"/>
      <c r="N7" s="5"/>
      <c r="O7" s="5"/>
      <c r="P7" s="259"/>
      <c r="Q7" s="259"/>
      <c r="R7" s="259"/>
      <c r="S7" s="259"/>
      <c r="T7" s="232"/>
    </row>
    <row r="8" spans="1:20" s="2" customFormat="1" ht="22.5" customHeight="1" thickBot="1" x14ac:dyDescent="0.3">
      <c r="A8" s="1"/>
      <c r="C8" s="83"/>
      <c r="D8" s="83"/>
      <c r="E8" s="320" t="s">
        <v>411</v>
      </c>
      <c r="F8" s="322"/>
      <c r="G8" s="71" t="s">
        <v>677</v>
      </c>
      <c r="H8" s="330" t="s">
        <v>4</v>
      </c>
      <c r="I8" s="331"/>
      <c r="J8" s="332"/>
      <c r="K8" s="71" t="s">
        <v>677</v>
      </c>
      <c r="L8" s="92">
        <f>SUM(L6:L7)</f>
        <v>145755900</v>
      </c>
      <c r="M8" s="92">
        <f>SUM(M6:M7)</f>
        <v>121242856.20594519</v>
      </c>
      <c r="N8" s="92">
        <f>SUM(N6:N7)</f>
        <v>135006045.79405481</v>
      </c>
      <c r="O8" s="92">
        <f>SUM(O6:O7)</f>
        <v>402004802</v>
      </c>
      <c r="P8" s="261"/>
      <c r="Q8" s="261"/>
      <c r="R8" s="261"/>
      <c r="S8" s="261"/>
      <c r="T8" s="247"/>
    </row>
    <row r="9" spans="1:20" s="1" customFormat="1" x14ac:dyDescent="0.25">
      <c r="C9" s="4"/>
      <c r="H9" s="3"/>
      <c r="I9" s="3"/>
      <c r="J9" s="3"/>
      <c r="K9" s="3"/>
      <c r="L9" s="81"/>
      <c r="M9" s="90">
        <f>SUM(M8:N8)</f>
        <v>256248902</v>
      </c>
      <c r="N9" s="81"/>
      <c r="O9" s="81"/>
      <c r="P9" s="259"/>
      <c r="Q9" s="259"/>
      <c r="R9" s="259"/>
      <c r="S9" s="259"/>
      <c r="T9" s="232"/>
    </row>
    <row r="10" spans="1:20" s="1" customFormat="1" x14ac:dyDescent="0.25">
      <c r="C10" s="4"/>
      <c r="H10" s="3"/>
      <c r="I10" s="3"/>
      <c r="J10" s="3"/>
      <c r="K10" s="3"/>
      <c r="L10" s="81"/>
      <c r="M10" s="235"/>
      <c r="N10" s="81"/>
      <c r="O10" s="81"/>
      <c r="P10" s="259"/>
      <c r="Q10" s="259"/>
      <c r="R10" s="259"/>
      <c r="S10" s="259"/>
      <c r="T10" s="232"/>
    </row>
    <row r="11" spans="1:20" s="1" customFormat="1" x14ac:dyDescent="0.25">
      <c r="C11" s="4"/>
      <c r="H11" s="3"/>
      <c r="I11" s="3"/>
      <c r="J11" s="3"/>
      <c r="K11" s="3"/>
      <c r="L11" s="81"/>
      <c r="M11" s="81"/>
      <c r="N11" s="81"/>
      <c r="O11" s="81"/>
      <c r="P11" s="259"/>
      <c r="Q11" s="259"/>
      <c r="R11" s="259"/>
      <c r="S11" s="259"/>
      <c r="T11" s="232"/>
    </row>
    <row r="12" spans="1:20" s="1" customFormat="1" ht="12" thickBot="1" x14ac:dyDescent="0.3">
      <c r="C12" s="4"/>
      <c r="H12" s="3"/>
      <c r="I12" s="3"/>
      <c r="J12" s="3"/>
      <c r="K12" s="3"/>
      <c r="L12" s="81"/>
      <c r="M12" s="81"/>
      <c r="N12" s="81"/>
      <c r="O12" s="81"/>
      <c r="P12" s="259"/>
      <c r="Q12" s="259"/>
      <c r="R12" s="259"/>
      <c r="S12" s="259"/>
      <c r="T12" s="232"/>
    </row>
    <row r="13" spans="1:20" ht="31.5" customHeight="1" thickBot="1" x14ac:dyDescent="0.2">
      <c r="B13" s="170" t="s">
        <v>310</v>
      </c>
      <c r="C13" s="171" t="s">
        <v>311</v>
      </c>
      <c r="D13" s="170" t="s">
        <v>741</v>
      </c>
      <c r="E13" s="171" t="s">
        <v>312</v>
      </c>
      <c r="F13" s="170" t="s">
        <v>313</v>
      </c>
      <c r="G13" s="196" t="s">
        <v>750</v>
      </c>
      <c r="H13" s="172" t="s">
        <v>429</v>
      </c>
      <c r="I13" s="172" t="s">
        <v>315</v>
      </c>
      <c r="J13" s="172" t="s">
        <v>316</v>
      </c>
      <c r="K13" s="172" t="s">
        <v>317</v>
      </c>
      <c r="L13" s="173" t="s">
        <v>318</v>
      </c>
      <c r="M13" s="173" t="s">
        <v>3</v>
      </c>
      <c r="N13" s="173" t="s">
        <v>430</v>
      </c>
      <c r="O13" s="173" t="s">
        <v>431</v>
      </c>
    </row>
    <row r="14" spans="1:20" s="2" customFormat="1" ht="15.75" customHeight="1" x14ac:dyDescent="0.25">
      <c r="A14" s="1"/>
      <c r="B14" s="327" t="s">
        <v>558</v>
      </c>
      <c r="C14" s="328"/>
      <c r="D14" s="328"/>
      <c r="E14" s="328"/>
      <c r="F14" s="328"/>
      <c r="G14" s="329"/>
      <c r="H14" s="51" t="s">
        <v>320</v>
      </c>
      <c r="I14" s="309" t="s">
        <v>558</v>
      </c>
      <c r="J14" s="310"/>
      <c r="K14" s="52" t="s">
        <v>320</v>
      </c>
      <c r="L14" s="229"/>
      <c r="M14" s="230"/>
      <c r="N14" s="230"/>
      <c r="O14" s="231" t="s">
        <v>518</v>
      </c>
      <c r="P14" s="259"/>
      <c r="Q14" s="259"/>
      <c r="R14" s="259"/>
      <c r="S14" s="259"/>
      <c r="T14" s="232"/>
    </row>
    <row r="15" spans="1:20" ht="22.5" customHeight="1" x14ac:dyDescent="0.15">
      <c r="B15" s="323">
        <v>1</v>
      </c>
      <c r="C15" s="338" t="s">
        <v>628</v>
      </c>
      <c r="D15" s="191"/>
      <c r="E15" s="323" t="s">
        <v>410</v>
      </c>
      <c r="F15" s="28" t="s">
        <v>97</v>
      </c>
      <c r="G15" s="28">
        <v>1</v>
      </c>
      <c r="H15" s="354">
        <v>2884.8</v>
      </c>
      <c r="I15" s="34" t="s">
        <v>481</v>
      </c>
      <c r="J15" s="34" t="s">
        <v>0</v>
      </c>
      <c r="K15" s="36">
        <v>2561</v>
      </c>
      <c r="L15" s="30">
        <v>252257832</v>
      </c>
      <c r="M15" s="30">
        <v>206045024.06227398</v>
      </c>
      <c r="N15" s="30">
        <v>191413355.93772602</v>
      </c>
      <c r="O15" s="56">
        <f t="shared" ref="O15:O25" si="0">SUM(L15:N15)</f>
        <v>649716212</v>
      </c>
    </row>
    <row r="16" spans="1:20" ht="22.5" customHeight="1" x14ac:dyDescent="0.15">
      <c r="B16" s="324"/>
      <c r="C16" s="339"/>
      <c r="D16" s="192"/>
      <c r="E16" s="324"/>
      <c r="F16" s="28" t="s">
        <v>98</v>
      </c>
      <c r="G16" s="28">
        <v>1</v>
      </c>
      <c r="H16" s="334"/>
      <c r="I16" s="34" t="s">
        <v>489</v>
      </c>
      <c r="J16" s="34" t="s">
        <v>7</v>
      </c>
      <c r="K16" s="36">
        <v>323.51</v>
      </c>
      <c r="L16" s="30">
        <v>31214888</v>
      </c>
      <c r="M16" s="30">
        <v>22861511.064383566</v>
      </c>
      <c r="N16" s="30">
        <v>16738945.935616432</v>
      </c>
      <c r="O16" s="56">
        <f t="shared" si="0"/>
        <v>70815345</v>
      </c>
    </row>
    <row r="17" spans="1:20" ht="26.25" customHeight="1" x14ac:dyDescent="0.15">
      <c r="B17" s="28">
        <v>2</v>
      </c>
      <c r="C17" s="35" t="s">
        <v>582</v>
      </c>
      <c r="D17" s="85"/>
      <c r="E17" s="28" t="s">
        <v>410</v>
      </c>
      <c r="F17" s="28" t="s">
        <v>471</v>
      </c>
      <c r="G17" s="28">
        <v>1</v>
      </c>
      <c r="H17" s="36">
        <v>724.86</v>
      </c>
      <c r="I17" s="34" t="s">
        <v>433</v>
      </c>
      <c r="J17" s="34" t="s">
        <v>0</v>
      </c>
      <c r="K17" s="36">
        <v>724.86</v>
      </c>
      <c r="L17" s="30">
        <v>72486000</v>
      </c>
      <c r="M17" s="30">
        <v>36145831.169125475</v>
      </c>
      <c r="N17" s="30">
        <v>6569490.0208745208</v>
      </c>
      <c r="O17" s="56">
        <f t="shared" si="0"/>
        <v>115201321.18999998</v>
      </c>
    </row>
    <row r="18" spans="1:20" ht="30" customHeight="1" x14ac:dyDescent="0.15">
      <c r="B18" s="28">
        <v>4</v>
      </c>
      <c r="C18" s="35" t="s">
        <v>566</v>
      </c>
      <c r="D18" s="85"/>
      <c r="E18" s="28" t="s">
        <v>410</v>
      </c>
      <c r="F18" s="28" t="s">
        <v>66</v>
      </c>
      <c r="G18" s="28">
        <v>1</v>
      </c>
      <c r="H18" s="36">
        <v>611.80999999999995</v>
      </c>
      <c r="I18" s="34" t="s">
        <v>490</v>
      </c>
      <c r="J18" s="34" t="s">
        <v>0</v>
      </c>
      <c r="K18" s="36">
        <v>611.80999999999995</v>
      </c>
      <c r="L18" s="30">
        <v>23552875.887671232</v>
      </c>
      <c r="M18" s="30">
        <v>1695846.7499838618</v>
      </c>
      <c r="N18" s="30">
        <v>990599.25001613819</v>
      </c>
      <c r="O18" s="56">
        <f t="shared" si="0"/>
        <v>26239321.887671232</v>
      </c>
    </row>
    <row r="19" spans="1:20" ht="26.25" customHeight="1" x14ac:dyDescent="0.15">
      <c r="B19" s="28">
        <v>5</v>
      </c>
      <c r="C19" s="35" t="s">
        <v>588</v>
      </c>
      <c r="D19" s="85"/>
      <c r="E19" s="28" t="s">
        <v>410</v>
      </c>
      <c r="F19" s="28" t="s">
        <v>83</v>
      </c>
      <c r="G19" s="28">
        <v>1</v>
      </c>
      <c r="H19" s="36">
        <v>1852.81</v>
      </c>
      <c r="I19" s="34" t="s">
        <v>84</v>
      </c>
      <c r="J19" s="34" t="s">
        <v>0</v>
      </c>
      <c r="K19" s="36">
        <v>1852.81</v>
      </c>
      <c r="L19" s="30">
        <v>0</v>
      </c>
      <c r="M19" s="30">
        <v>0</v>
      </c>
      <c r="N19" s="30">
        <v>0</v>
      </c>
      <c r="O19" s="56">
        <f t="shared" si="0"/>
        <v>0</v>
      </c>
    </row>
    <row r="20" spans="1:20" ht="22.5" customHeight="1" x14ac:dyDescent="0.15">
      <c r="B20" s="323">
        <v>6</v>
      </c>
      <c r="C20" s="298" t="s">
        <v>587</v>
      </c>
      <c r="D20" s="323">
        <v>59901</v>
      </c>
      <c r="E20" s="323" t="s">
        <v>410</v>
      </c>
      <c r="F20" s="28" t="s">
        <v>88</v>
      </c>
      <c r="G20" s="28">
        <v>1</v>
      </c>
      <c r="H20" s="354">
        <v>6711.27</v>
      </c>
      <c r="I20" s="28" t="s">
        <v>89</v>
      </c>
      <c r="J20" s="28" t="s">
        <v>0</v>
      </c>
      <c r="K20" s="36">
        <v>3355.64</v>
      </c>
      <c r="L20" s="30">
        <v>0</v>
      </c>
      <c r="M20" s="30">
        <v>0</v>
      </c>
      <c r="N20" s="30">
        <v>0</v>
      </c>
      <c r="O20" s="56">
        <f t="shared" si="0"/>
        <v>0</v>
      </c>
    </row>
    <row r="21" spans="1:20" ht="22.5" customHeight="1" x14ac:dyDescent="0.15">
      <c r="B21" s="324"/>
      <c r="C21" s="299"/>
      <c r="D21" s="324"/>
      <c r="E21" s="324"/>
      <c r="F21" s="28" t="s">
        <v>90</v>
      </c>
      <c r="G21" s="28">
        <v>1</v>
      </c>
      <c r="H21" s="334"/>
      <c r="I21" s="28" t="s">
        <v>491</v>
      </c>
      <c r="J21" s="28" t="s">
        <v>7</v>
      </c>
      <c r="K21" s="36">
        <v>3355.63</v>
      </c>
      <c r="L21" s="30">
        <v>0</v>
      </c>
      <c r="M21" s="30">
        <v>-4.3532370475873562E-3</v>
      </c>
      <c r="N21" s="30">
        <v>4.3532370475873562E-3</v>
      </c>
      <c r="O21" s="56">
        <f t="shared" si="0"/>
        <v>0</v>
      </c>
    </row>
    <row r="22" spans="1:20" ht="38.25" customHeight="1" x14ac:dyDescent="0.15">
      <c r="B22" s="28">
        <v>7</v>
      </c>
      <c r="C22" s="35" t="s">
        <v>584</v>
      </c>
      <c r="D22" s="85"/>
      <c r="E22" s="28" t="s">
        <v>410</v>
      </c>
      <c r="F22" s="28" t="s">
        <v>91</v>
      </c>
      <c r="G22" s="28">
        <v>1</v>
      </c>
      <c r="H22" s="36">
        <v>2600.7399999999998</v>
      </c>
      <c r="I22" s="28" t="s">
        <v>526</v>
      </c>
      <c r="J22" s="28" t="s">
        <v>0</v>
      </c>
      <c r="K22" s="36">
        <v>2600.7399999999998</v>
      </c>
      <c r="L22" s="30">
        <v>151143247.71090832</v>
      </c>
      <c r="M22" s="30">
        <v>19397252.126299888</v>
      </c>
      <c r="N22" s="30">
        <v>8876472.1273507494</v>
      </c>
      <c r="O22" s="56">
        <f t="shared" si="0"/>
        <v>179416971.96455896</v>
      </c>
    </row>
    <row r="23" spans="1:20" ht="22.5" customHeight="1" x14ac:dyDescent="0.15">
      <c r="B23" s="323">
        <v>8</v>
      </c>
      <c r="C23" s="298" t="s">
        <v>565</v>
      </c>
      <c r="D23" s="191"/>
      <c r="E23" s="323" t="s">
        <v>410</v>
      </c>
      <c r="F23" s="28" t="s">
        <v>92</v>
      </c>
      <c r="G23" s="28">
        <v>1</v>
      </c>
      <c r="H23" s="354">
        <v>2107.73</v>
      </c>
      <c r="I23" s="28" t="s">
        <v>492</v>
      </c>
      <c r="J23" s="28" t="s">
        <v>0</v>
      </c>
      <c r="K23" s="36">
        <v>6.6</v>
      </c>
      <c r="L23" s="30">
        <v>0</v>
      </c>
      <c r="M23" s="30">
        <v>0</v>
      </c>
      <c r="N23" s="30">
        <v>0</v>
      </c>
      <c r="O23" s="56">
        <f t="shared" si="0"/>
        <v>0</v>
      </c>
    </row>
    <row r="24" spans="1:20" ht="22.5" customHeight="1" x14ac:dyDescent="0.15">
      <c r="B24" s="345"/>
      <c r="C24" s="344"/>
      <c r="D24" s="193"/>
      <c r="E24" s="345"/>
      <c r="F24" s="28" t="s">
        <v>93</v>
      </c>
      <c r="G24" s="28">
        <v>1</v>
      </c>
      <c r="H24" s="333"/>
      <c r="I24" s="28" t="s">
        <v>493</v>
      </c>
      <c r="J24" s="28" t="s">
        <v>7</v>
      </c>
      <c r="K24" s="36">
        <v>1047.21</v>
      </c>
      <c r="L24" s="30">
        <v>0</v>
      </c>
      <c r="M24" s="30">
        <v>0</v>
      </c>
      <c r="N24" s="30">
        <v>0</v>
      </c>
      <c r="O24" s="56">
        <f t="shared" si="0"/>
        <v>0</v>
      </c>
    </row>
    <row r="25" spans="1:20" ht="22.5" customHeight="1" x14ac:dyDescent="0.15">
      <c r="B25" s="324"/>
      <c r="C25" s="299"/>
      <c r="D25" s="192"/>
      <c r="E25" s="324"/>
      <c r="F25" s="28" t="s">
        <v>94</v>
      </c>
      <c r="G25" s="28">
        <v>1</v>
      </c>
      <c r="H25" s="334"/>
      <c r="I25" s="28" t="s">
        <v>76</v>
      </c>
      <c r="J25" s="28" t="s">
        <v>136</v>
      </c>
      <c r="K25" s="36">
        <v>1053.8599999999999</v>
      </c>
      <c r="L25" s="30">
        <v>0</v>
      </c>
      <c r="M25" s="30">
        <v>0</v>
      </c>
      <c r="N25" s="30">
        <v>0</v>
      </c>
      <c r="O25" s="56">
        <f t="shared" si="0"/>
        <v>0</v>
      </c>
    </row>
    <row r="26" spans="1:20" ht="29.25" customHeight="1" x14ac:dyDescent="0.15">
      <c r="B26" s="28">
        <v>9</v>
      </c>
      <c r="C26" s="35" t="s">
        <v>567</v>
      </c>
      <c r="D26" s="85"/>
      <c r="E26" s="28" t="s">
        <v>410</v>
      </c>
      <c r="F26" s="28" t="s">
        <v>478</v>
      </c>
      <c r="G26" s="28">
        <v>1</v>
      </c>
      <c r="H26" s="36">
        <v>425.98</v>
      </c>
      <c r="I26" s="28" t="s">
        <v>494</v>
      </c>
      <c r="J26" s="28" t="s">
        <v>0</v>
      </c>
      <c r="K26" s="36">
        <v>425.98</v>
      </c>
      <c r="L26" s="30">
        <v>0</v>
      </c>
      <c r="M26" s="30">
        <v>0</v>
      </c>
      <c r="N26" s="30">
        <v>0</v>
      </c>
      <c r="O26" s="56">
        <f>SUM(L26:N26)</f>
        <v>0</v>
      </c>
    </row>
    <row r="27" spans="1:20" ht="22.5" customHeight="1" x14ac:dyDescent="0.15">
      <c r="A27" s="2"/>
      <c r="B27" s="323">
        <v>10</v>
      </c>
      <c r="C27" s="298" t="s">
        <v>627</v>
      </c>
      <c r="D27" s="191"/>
      <c r="E27" s="323" t="s">
        <v>410</v>
      </c>
      <c r="F27" s="28" t="s">
        <v>117</v>
      </c>
      <c r="G27" s="28">
        <v>1</v>
      </c>
      <c r="H27" s="354">
        <v>2877.11</v>
      </c>
      <c r="I27" s="31" t="s">
        <v>522</v>
      </c>
      <c r="J27" s="28" t="s">
        <v>0</v>
      </c>
      <c r="K27" s="36">
        <v>2741.57</v>
      </c>
      <c r="L27" s="30">
        <v>0</v>
      </c>
      <c r="M27" s="30">
        <v>0</v>
      </c>
      <c r="N27" s="30">
        <v>0</v>
      </c>
      <c r="O27" s="56">
        <f>SUM(L27:N27)</f>
        <v>0</v>
      </c>
      <c r="T27" s="233"/>
    </row>
    <row r="28" spans="1:20" ht="22.5" customHeight="1" x14ac:dyDescent="0.15">
      <c r="B28" s="324"/>
      <c r="C28" s="299"/>
      <c r="D28" s="192"/>
      <c r="E28" s="324"/>
      <c r="F28" s="28" t="s">
        <v>118</v>
      </c>
      <c r="G28" s="28">
        <v>1</v>
      </c>
      <c r="H28" s="334"/>
      <c r="I28" s="31" t="s">
        <v>523</v>
      </c>
      <c r="J28" s="28" t="s">
        <v>7</v>
      </c>
      <c r="K28" s="36">
        <v>135.54</v>
      </c>
      <c r="L28" s="30">
        <v>0</v>
      </c>
      <c r="M28" s="30">
        <v>0</v>
      </c>
      <c r="N28" s="30">
        <v>0</v>
      </c>
      <c r="O28" s="56">
        <f>SUM(L28:N28)</f>
        <v>0</v>
      </c>
    </row>
    <row r="29" spans="1:20" ht="29.25" customHeight="1" x14ac:dyDescent="0.15">
      <c r="B29" s="28">
        <v>11</v>
      </c>
      <c r="C29" s="35" t="s">
        <v>585</v>
      </c>
      <c r="D29" s="85"/>
      <c r="E29" s="28" t="s">
        <v>410</v>
      </c>
      <c r="F29" s="28" t="s">
        <v>125</v>
      </c>
      <c r="G29" s="28">
        <v>1</v>
      </c>
      <c r="H29" s="36">
        <v>808.11</v>
      </c>
      <c r="I29" s="31" t="s">
        <v>539</v>
      </c>
      <c r="J29" s="28" t="s">
        <v>0</v>
      </c>
      <c r="K29" s="36">
        <v>808.11</v>
      </c>
      <c r="L29" s="30">
        <v>0</v>
      </c>
      <c r="M29" s="30">
        <v>0</v>
      </c>
      <c r="N29" s="30">
        <v>0</v>
      </c>
      <c r="O29" s="56">
        <f t="shared" ref="O29:O34" si="1">SUM(L29:N29)</f>
        <v>0</v>
      </c>
    </row>
    <row r="30" spans="1:20" ht="27" customHeight="1" x14ac:dyDescent="0.15">
      <c r="B30" s="28">
        <v>12</v>
      </c>
      <c r="C30" s="35" t="s">
        <v>586</v>
      </c>
      <c r="D30" s="85"/>
      <c r="E30" s="28" t="s">
        <v>410</v>
      </c>
      <c r="F30" s="28" t="s">
        <v>126</v>
      </c>
      <c r="G30" s="28"/>
      <c r="H30" s="36">
        <v>893.51</v>
      </c>
      <c r="I30" s="31" t="s">
        <v>521</v>
      </c>
      <c r="J30" s="28" t="s">
        <v>0</v>
      </c>
      <c r="K30" s="36">
        <v>893.51</v>
      </c>
      <c r="L30" s="30">
        <v>0</v>
      </c>
      <c r="M30" s="30">
        <v>-1.9643460336613329E-2</v>
      </c>
      <c r="N30" s="30">
        <v>1.9643460336613329E-2</v>
      </c>
      <c r="O30" s="56">
        <f t="shared" si="1"/>
        <v>0</v>
      </c>
    </row>
    <row r="31" spans="1:20" ht="34.5" customHeight="1" x14ac:dyDescent="0.15">
      <c r="B31" s="32">
        <v>13</v>
      </c>
      <c r="C31" s="224" t="s">
        <v>809</v>
      </c>
      <c r="D31" s="32">
        <v>69052</v>
      </c>
      <c r="E31" s="32" t="s">
        <v>410</v>
      </c>
      <c r="F31" s="32" t="s">
        <v>130</v>
      </c>
      <c r="G31" s="32">
        <v>1</v>
      </c>
      <c r="H31" s="84">
        <v>2149.08</v>
      </c>
      <c r="I31" s="32" t="s">
        <v>542</v>
      </c>
      <c r="J31" s="32" t="s">
        <v>0</v>
      </c>
      <c r="K31" s="32">
        <v>2149.08</v>
      </c>
      <c r="L31" s="30">
        <v>21490800.989041097</v>
      </c>
      <c r="M31" s="30">
        <v>1948136.8957213736</v>
      </c>
      <c r="N31" s="30">
        <v>15406.205648489398</v>
      </c>
      <c r="O31" s="56">
        <f t="shared" si="1"/>
        <v>23454344.090410959</v>
      </c>
    </row>
    <row r="32" spans="1:20" ht="27" customHeight="1" x14ac:dyDescent="0.15">
      <c r="B32" s="32">
        <v>14</v>
      </c>
      <c r="C32" s="224" t="s">
        <v>583</v>
      </c>
      <c r="D32" s="86"/>
      <c r="E32" s="32" t="s">
        <v>410</v>
      </c>
      <c r="F32" s="32" t="s">
        <v>131</v>
      </c>
      <c r="G32" s="32">
        <v>1</v>
      </c>
      <c r="H32" s="84">
        <v>711.17</v>
      </c>
      <c r="I32" s="32" t="s">
        <v>543</v>
      </c>
      <c r="J32" s="32" t="s">
        <v>0</v>
      </c>
      <c r="K32" s="32">
        <v>711.17</v>
      </c>
      <c r="L32" s="30">
        <v>7111700.3910958907</v>
      </c>
      <c r="M32" s="30">
        <v>642284.87052482646</v>
      </c>
      <c r="N32" s="30">
        <v>849.69933818727714</v>
      </c>
      <c r="O32" s="56">
        <f t="shared" si="1"/>
        <v>7754834.9609589046</v>
      </c>
    </row>
    <row r="33" spans="1:20" ht="22.5" customHeight="1" x14ac:dyDescent="0.15">
      <c r="A33" s="2"/>
      <c r="B33" s="303">
        <v>15</v>
      </c>
      <c r="C33" s="338" t="s">
        <v>751</v>
      </c>
      <c r="D33" s="340">
        <v>35401</v>
      </c>
      <c r="E33" s="303" t="s">
        <v>410</v>
      </c>
      <c r="F33" s="32" t="s">
        <v>132</v>
      </c>
      <c r="G33" s="28"/>
      <c r="H33" s="84">
        <v>1826.13</v>
      </c>
      <c r="I33" s="32" t="s">
        <v>544</v>
      </c>
      <c r="J33" s="32" t="s">
        <v>0</v>
      </c>
      <c r="K33" s="32">
        <v>1826.13</v>
      </c>
      <c r="L33" s="30">
        <v>36522600</v>
      </c>
      <c r="M33" s="30">
        <v>4161011.6196164386</v>
      </c>
      <c r="N33" s="30">
        <v>439048.3803835616</v>
      </c>
      <c r="O33" s="56">
        <f t="shared" si="1"/>
        <v>41122660</v>
      </c>
      <c r="T33" s="233"/>
    </row>
    <row r="34" spans="1:20" ht="22.5" customHeight="1" x14ac:dyDescent="0.15">
      <c r="B34" s="304"/>
      <c r="C34" s="343"/>
      <c r="D34" s="341"/>
      <c r="E34" s="304"/>
      <c r="F34" s="32" t="s">
        <v>133</v>
      </c>
      <c r="G34" s="28"/>
      <c r="H34" s="72">
        <v>958.2</v>
      </c>
      <c r="I34" s="32" t="s">
        <v>545</v>
      </c>
      <c r="J34" s="32" t="s">
        <v>7</v>
      </c>
      <c r="K34" s="32">
        <v>958.2</v>
      </c>
      <c r="L34" s="30">
        <v>9581950</v>
      </c>
      <c r="M34" s="30">
        <v>1201922.4489420154</v>
      </c>
      <c r="N34" s="30">
        <v>204606.80105798462</v>
      </c>
      <c r="O34" s="56">
        <f t="shared" si="1"/>
        <v>10988479.25</v>
      </c>
    </row>
    <row r="35" spans="1:20" ht="22.5" customHeight="1" x14ac:dyDescent="0.15">
      <c r="B35" s="304"/>
      <c r="C35" s="343"/>
      <c r="D35" s="341"/>
      <c r="E35" s="304"/>
      <c r="F35" s="32" t="s">
        <v>560</v>
      </c>
      <c r="G35" s="28"/>
      <c r="H35" s="72">
        <v>1398.2</v>
      </c>
      <c r="I35" s="32" t="s">
        <v>562</v>
      </c>
      <c r="J35" s="32" t="s">
        <v>136</v>
      </c>
      <c r="K35" s="72">
        <v>1398.2</v>
      </c>
      <c r="L35" s="30">
        <v>0</v>
      </c>
      <c r="M35" s="30">
        <v>1577952.7981541003</v>
      </c>
      <c r="N35" s="30">
        <v>16503.267599324452</v>
      </c>
      <c r="O35" s="56">
        <f>SUM(L35:N35)</f>
        <v>1594456.0657534248</v>
      </c>
    </row>
    <row r="36" spans="1:20" ht="22.5" customHeight="1" x14ac:dyDescent="0.15">
      <c r="B36" s="305"/>
      <c r="C36" s="339"/>
      <c r="D36" s="342"/>
      <c r="E36" s="305"/>
      <c r="F36" s="32" t="s">
        <v>561</v>
      </c>
      <c r="G36" s="28"/>
      <c r="H36" s="72">
        <v>1386.12</v>
      </c>
      <c r="I36" s="32" t="s">
        <v>563</v>
      </c>
      <c r="J36" s="32" t="s">
        <v>137</v>
      </c>
      <c r="K36" s="72">
        <v>1386.12</v>
      </c>
      <c r="L36" s="30">
        <v>0</v>
      </c>
      <c r="M36" s="30">
        <v>1588654.5617073372</v>
      </c>
      <c r="N36" s="30">
        <v>15180.519799512103</v>
      </c>
      <c r="O36" s="56">
        <f>SUM(L36:N36)</f>
        <v>1603835.0815068493</v>
      </c>
    </row>
    <row r="37" spans="1:20" ht="23.25" customHeight="1" x14ac:dyDescent="0.15">
      <c r="B37" s="303">
        <v>16</v>
      </c>
      <c r="C37" s="338" t="s">
        <v>581</v>
      </c>
      <c r="D37" s="195"/>
      <c r="E37" s="303" t="s">
        <v>410</v>
      </c>
      <c r="F37" s="32" t="s">
        <v>134</v>
      </c>
      <c r="G37" s="28"/>
      <c r="H37" s="336">
        <v>1097.1300000000001</v>
      </c>
      <c r="I37" s="32" t="s">
        <v>546</v>
      </c>
      <c r="J37" s="32" t="s">
        <v>0</v>
      </c>
      <c r="K37" s="32">
        <v>916.81</v>
      </c>
      <c r="L37" s="30">
        <v>0</v>
      </c>
      <c r="M37" s="30">
        <v>0</v>
      </c>
      <c r="N37" s="30">
        <v>0</v>
      </c>
      <c r="O37" s="56">
        <f>SUM(L37:N37)</f>
        <v>0</v>
      </c>
    </row>
    <row r="38" spans="1:20" ht="23.25" customHeight="1" x14ac:dyDescent="0.15">
      <c r="A38" s="2"/>
      <c r="B38" s="305"/>
      <c r="C38" s="339"/>
      <c r="D38" s="194"/>
      <c r="E38" s="305"/>
      <c r="F38" s="32" t="s">
        <v>135</v>
      </c>
      <c r="G38" s="28"/>
      <c r="H38" s="337"/>
      <c r="I38" s="32" t="s">
        <v>547</v>
      </c>
      <c r="J38" s="32" t="s">
        <v>7</v>
      </c>
      <c r="K38" s="32">
        <v>180.33</v>
      </c>
      <c r="L38" s="30">
        <v>0</v>
      </c>
      <c r="M38" s="30">
        <v>0</v>
      </c>
      <c r="N38" s="30">
        <v>0</v>
      </c>
      <c r="O38" s="56">
        <f>SUM(L38:N38)</f>
        <v>0</v>
      </c>
      <c r="T38" s="233"/>
    </row>
    <row r="39" spans="1:20" s="1" customFormat="1" ht="12" thickBot="1" x14ac:dyDescent="0.3">
      <c r="C39" s="4"/>
      <c r="H39" s="3"/>
      <c r="I39" s="3"/>
      <c r="J39" s="3"/>
      <c r="K39" s="3"/>
      <c r="L39" s="5"/>
      <c r="M39" s="5"/>
      <c r="N39" s="5"/>
      <c r="O39" s="5"/>
      <c r="P39" s="259"/>
      <c r="Q39" s="259"/>
      <c r="R39" s="259"/>
      <c r="S39" s="259"/>
      <c r="T39" s="232"/>
    </row>
    <row r="40" spans="1:20" s="2" customFormat="1" ht="22.5" customHeight="1" thickBot="1" x14ac:dyDescent="0.3">
      <c r="C40" s="83"/>
      <c r="D40" s="83"/>
      <c r="E40" s="320" t="s">
        <v>410</v>
      </c>
      <c r="F40" s="322"/>
      <c r="G40" s="71" t="s">
        <v>677</v>
      </c>
      <c r="H40" s="330" t="s">
        <v>4</v>
      </c>
      <c r="I40" s="331"/>
      <c r="J40" s="332"/>
      <c r="K40" s="71" t="s">
        <v>677</v>
      </c>
      <c r="L40" s="92">
        <f>SUM(L15:L39)</f>
        <v>605361894.97871649</v>
      </c>
      <c r="M40" s="92">
        <f>SUM(M15:M39)</f>
        <v>297265428.34273612</v>
      </c>
      <c r="N40" s="92">
        <f>SUM(N15:N39)</f>
        <v>225280458.16940761</v>
      </c>
      <c r="O40" s="92">
        <f>SUM(O15:O39)</f>
        <v>1127907781.4908605</v>
      </c>
      <c r="P40" s="261"/>
      <c r="Q40" s="261"/>
      <c r="R40" s="261"/>
      <c r="S40" s="261"/>
      <c r="T40" s="247"/>
    </row>
    <row r="41" spans="1:20" s="1" customFormat="1" x14ac:dyDescent="0.25">
      <c r="C41" s="4"/>
      <c r="H41" s="3"/>
      <c r="I41" s="3"/>
      <c r="J41" s="3"/>
      <c r="K41" s="3"/>
      <c r="L41" s="81"/>
      <c r="M41" s="90">
        <f>SUM(M40:N40)</f>
        <v>522545886.51214373</v>
      </c>
      <c r="N41" s="81"/>
      <c r="O41" s="81"/>
      <c r="P41" s="259"/>
      <c r="Q41" s="259"/>
      <c r="R41" s="259"/>
      <c r="S41" s="259"/>
      <c r="T41" s="232"/>
    </row>
    <row r="42" spans="1:20" s="1" customFormat="1" x14ac:dyDescent="0.25">
      <c r="C42" s="4"/>
      <c r="H42" s="3"/>
      <c r="I42" s="3"/>
      <c r="J42" s="3"/>
      <c r="K42" s="3"/>
      <c r="L42" s="81"/>
      <c r="M42" s="81"/>
      <c r="N42" s="81"/>
      <c r="O42" s="81"/>
      <c r="P42" s="259"/>
      <c r="Q42" s="259"/>
      <c r="R42" s="259"/>
      <c r="S42" s="259"/>
      <c r="T42" s="232"/>
    </row>
    <row r="43" spans="1:20" s="1" customFormat="1" x14ac:dyDescent="0.25">
      <c r="C43" s="4"/>
      <c r="H43" s="3"/>
      <c r="I43" s="3"/>
      <c r="J43" s="3"/>
      <c r="K43" s="3"/>
      <c r="L43" s="81"/>
      <c r="M43" s="81"/>
      <c r="N43" s="81"/>
      <c r="O43" s="81"/>
      <c r="P43" s="259"/>
      <c r="Q43" s="259"/>
      <c r="R43" s="259"/>
      <c r="S43" s="259"/>
      <c r="T43" s="232"/>
    </row>
    <row r="44" spans="1:20" s="1" customFormat="1" ht="12" thickBot="1" x14ac:dyDescent="0.3">
      <c r="C44" s="4"/>
      <c r="H44" s="3"/>
      <c r="I44" s="3"/>
      <c r="J44" s="3"/>
      <c r="K44" s="3"/>
      <c r="L44" s="81"/>
      <c r="M44" s="81"/>
      <c r="N44" s="81"/>
      <c r="O44" s="81"/>
      <c r="P44" s="259"/>
      <c r="Q44" s="259"/>
      <c r="R44" s="259"/>
      <c r="S44" s="259"/>
      <c r="T44" s="232"/>
    </row>
    <row r="45" spans="1:20" ht="31.5" customHeight="1" thickBot="1" x14ac:dyDescent="0.2">
      <c r="B45" s="170" t="s">
        <v>310</v>
      </c>
      <c r="C45" s="171" t="s">
        <v>311</v>
      </c>
      <c r="D45" s="170" t="s">
        <v>741</v>
      </c>
      <c r="E45" s="171" t="s">
        <v>312</v>
      </c>
      <c r="F45" s="170" t="s">
        <v>313</v>
      </c>
      <c r="G45" s="196" t="s">
        <v>750</v>
      </c>
      <c r="H45" s="172" t="s">
        <v>429</v>
      </c>
      <c r="I45" s="172" t="s">
        <v>315</v>
      </c>
      <c r="J45" s="172" t="s">
        <v>316</v>
      </c>
      <c r="K45" s="172" t="s">
        <v>317</v>
      </c>
      <c r="L45" s="173" t="s">
        <v>318</v>
      </c>
      <c r="M45" s="173" t="s">
        <v>3</v>
      </c>
      <c r="N45" s="173" t="s">
        <v>430</v>
      </c>
      <c r="O45" s="173" t="s">
        <v>431</v>
      </c>
    </row>
    <row r="46" spans="1:20" s="2" customFormat="1" ht="15.75" customHeight="1" x14ac:dyDescent="0.25">
      <c r="A46" s="1"/>
      <c r="B46" s="327" t="s">
        <v>558</v>
      </c>
      <c r="C46" s="328"/>
      <c r="D46" s="328"/>
      <c r="E46" s="328"/>
      <c r="F46" s="328"/>
      <c r="G46" s="329"/>
      <c r="H46" s="51" t="s">
        <v>320</v>
      </c>
      <c r="I46" s="309" t="s">
        <v>558</v>
      </c>
      <c r="J46" s="310"/>
      <c r="K46" s="52" t="s">
        <v>320</v>
      </c>
      <c r="L46" s="229"/>
      <c r="M46" s="230"/>
      <c r="N46" s="230"/>
      <c r="O46" s="231" t="s">
        <v>518</v>
      </c>
      <c r="P46" s="259"/>
      <c r="Q46" s="259"/>
      <c r="R46" s="259"/>
      <c r="S46" s="259"/>
      <c r="T46" s="232"/>
    </row>
    <row r="47" spans="1:20" ht="22.5" customHeight="1" x14ac:dyDescent="0.15">
      <c r="B47" s="323">
        <v>1</v>
      </c>
      <c r="C47" s="298" t="s">
        <v>605</v>
      </c>
      <c r="D47" s="191"/>
      <c r="E47" s="323" t="s">
        <v>355</v>
      </c>
      <c r="F47" s="28" t="s">
        <v>472</v>
      </c>
      <c r="G47" s="28"/>
      <c r="H47" s="325">
        <v>2904</v>
      </c>
      <c r="I47" s="34" t="s">
        <v>497</v>
      </c>
      <c r="J47" s="34" t="s">
        <v>0</v>
      </c>
      <c r="K47" s="36">
        <v>1314.77</v>
      </c>
      <c r="L47" s="30">
        <v>131477857.00000001</v>
      </c>
      <c r="M47" s="30">
        <v>97773637.239381596</v>
      </c>
      <c r="N47" s="30">
        <v>89127951.037549928</v>
      </c>
      <c r="O47" s="56">
        <f t="shared" ref="O47:O51" si="2">SUM(L47:N47)</f>
        <v>318379445.27693152</v>
      </c>
    </row>
    <row r="48" spans="1:20" ht="22.5" customHeight="1" x14ac:dyDescent="0.15">
      <c r="B48" s="324"/>
      <c r="C48" s="299"/>
      <c r="D48" s="192"/>
      <c r="E48" s="324"/>
      <c r="F48" s="28" t="s">
        <v>473</v>
      </c>
      <c r="G48" s="28"/>
      <c r="H48" s="326"/>
      <c r="I48" s="34" t="s">
        <v>336</v>
      </c>
      <c r="J48" s="34" t="s">
        <v>7</v>
      </c>
      <c r="K48" s="36">
        <v>1430</v>
      </c>
      <c r="L48" s="30">
        <v>143048157.80000001</v>
      </c>
      <c r="M48" s="30">
        <v>106429635.73247123</v>
      </c>
      <c r="N48" s="30">
        <v>92409758.267528772</v>
      </c>
      <c r="O48" s="56">
        <f t="shared" si="2"/>
        <v>341887551.80000001</v>
      </c>
    </row>
    <row r="49" spans="1:20" ht="22.5" customHeight="1" x14ac:dyDescent="0.15">
      <c r="B49" s="323">
        <v>2</v>
      </c>
      <c r="C49" s="298" t="s">
        <v>772</v>
      </c>
      <c r="D49" s="191"/>
      <c r="E49" s="57" t="s">
        <v>355</v>
      </c>
      <c r="F49" s="28" t="s">
        <v>105</v>
      </c>
      <c r="G49" s="28"/>
      <c r="H49" s="325">
        <v>2468</v>
      </c>
      <c r="I49" s="34" t="s">
        <v>498</v>
      </c>
      <c r="J49" s="34" t="s">
        <v>0</v>
      </c>
      <c r="K49" s="36">
        <v>1202.7</v>
      </c>
      <c r="L49" s="30">
        <v>120270929.00000001</v>
      </c>
      <c r="M49" s="30">
        <v>99945261.283342466</v>
      </c>
      <c r="N49" s="30">
        <v>91707627.716657534</v>
      </c>
      <c r="O49" s="56">
        <f t="shared" si="2"/>
        <v>311923818</v>
      </c>
    </row>
    <row r="50" spans="1:20" ht="22.5" customHeight="1" x14ac:dyDescent="0.15">
      <c r="B50" s="324"/>
      <c r="C50" s="299"/>
      <c r="D50" s="192"/>
      <c r="E50" s="19" t="s">
        <v>355</v>
      </c>
      <c r="F50" s="28" t="s">
        <v>106</v>
      </c>
      <c r="G50" s="28"/>
      <c r="H50" s="326"/>
      <c r="I50" s="34" t="s">
        <v>499</v>
      </c>
      <c r="J50" s="34" t="s">
        <v>7</v>
      </c>
      <c r="K50" s="36">
        <v>1132</v>
      </c>
      <c r="L50" s="30">
        <v>113230577.80000003</v>
      </c>
      <c r="M50" s="30">
        <v>82836552.597939715</v>
      </c>
      <c r="N50" s="30">
        <v>71242091.402060285</v>
      </c>
      <c r="O50" s="56">
        <f t="shared" si="2"/>
        <v>267309221.80000001</v>
      </c>
    </row>
    <row r="51" spans="1:20" ht="26.25" customHeight="1" x14ac:dyDescent="0.15">
      <c r="B51" s="28">
        <v>3</v>
      </c>
      <c r="C51" s="35" t="s">
        <v>752</v>
      </c>
      <c r="D51" s="85"/>
      <c r="E51" s="28" t="s">
        <v>355</v>
      </c>
      <c r="F51" s="28" t="s">
        <v>111</v>
      </c>
      <c r="G51" s="28"/>
      <c r="H51" s="29">
        <v>2724</v>
      </c>
      <c r="I51" s="34" t="s">
        <v>342</v>
      </c>
      <c r="J51" s="34" t="s">
        <v>0</v>
      </c>
      <c r="K51" s="36">
        <v>2636</v>
      </c>
      <c r="L51" s="30">
        <v>263563410</v>
      </c>
      <c r="M51" s="30">
        <v>191951519.998411</v>
      </c>
      <c r="N51" s="30">
        <v>164636932.001589</v>
      </c>
      <c r="O51" s="56">
        <f t="shared" si="2"/>
        <v>620151862</v>
      </c>
    </row>
    <row r="52" spans="1:20" ht="25.5" customHeight="1" x14ac:dyDescent="0.15">
      <c r="B52" s="28">
        <v>4</v>
      </c>
      <c r="C52" s="35" t="s">
        <v>753</v>
      </c>
      <c r="D52" s="85"/>
      <c r="E52" s="28" t="s">
        <v>355</v>
      </c>
      <c r="F52" s="28" t="s">
        <v>112</v>
      </c>
      <c r="G52" s="28"/>
      <c r="H52" s="29">
        <v>2866</v>
      </c>
      <c r="I52" s="31" t="s">
        <v>442</v>
      </c>
      <c r="J52" s="28" t="s">
        <v>0</v>
      </c>
      <c r="K52" s="36">
        <v>2711</v>
      </c>
      <c r="L52" s="30">
        <v>271056225.60000002</v>
      </c>
      <c r="M52" s="30">
        <v>327603547.65256989</v>
      </c>
      <c r="N52" s="30">
        <v>118629537.34743014</v>
      </c>
      <c r="O52" s="56">
        <f t="shared" ref="O52:O66" si="3">SUM(L52:N52)</f>
        <v>717289310.60000002</v>
      </c>
    </row>
    <row r="53" spans="1:20" ht="27" customHeight="1" x14ac:dyDescent="0.15">
      <c r="B53" s="28">
        <v>5</v>
      </c>
      <c r="C53" s="35" t="s">
        <v>630</v>
      </c>
      <c r="D53" s="85"/>
      <c r="E53" s="28" t="s">
        <v>355</v>
      </c>
      <c r="F53" s="28" t="s">
        <v>294</v>
      </c>
      <c r="G53" s="28"/>
      <c r="H53" s="29">
        <v>450.88</v>
      </c>
      <c r="I53" s="28" t="s">
        <v>500</v>
      </c>
      <c r="J53" s="28" t="s">
        <v>0</v>
      </c>
      <c r="K53" s="36">
        <v>416.88</v>
      </c>
      <c r="L53" s="30">
        <v>12506496.999999996</v>
      </c>
      <c r="M53" s="30">
        <v>5555996.6320547946</v>
      </c>
      <c r="N53" s="30">
        <v>3013619.367945205</v>
      </c>
      <c r="O53" s="56">
        <f t="shared" si="3"/>
        <v>21076112.999999996</v>
      </c>
    </row>
    <row r="54" spans="1:20" ht="22.5" customHeight="1" x14ac:dyDescent="0.15">
      <c r="B54" s="323">
        <v>6</v>
      </c>
      <c r="C54" s="298" t="s">
        <v>629</v>
      </c>
      <c r="D54" s="191"/>
      <c r="E54" s="323" t="s">
        <v>355</v>
      </c>
      <c r="F54" s="28" t="s">
        <v>295</v>
      </c>
      <c r="G54" s="206"/>
      <c r="H54" s="325">
        <v>2656</v>
      </c>
      <c r="I54" s="28" t="s">
        <v>439</v>
      </c>
      <c r="J54" s="28" t="s">
        <v>0</v>
      </c>
      <c r="K54" s="36">
        <v>1259.1300000000001</v>
      </c>
      <c r="L54" s="30">
        <v>49356753.788210973</v>
      </c>
      <c r="M54" s="30">
        <v>10788463.877453929</v>
      </c>
      <c r="N54" s="30">
        <v>6393164.1225460712</v>
      </c>
      <c r="O54" s="56">
        <f t="shared" si="3"/>
        <v>66538381.788210973</v>
      </c>
    </row>
    <row r="55" spans="1:20" ht="22.5" customHeight="1" x14ac:dyDescent="0.15">
      <c r="B55" s="324"/>
      <c r="C55" s="299"/>
      <c r="D55" s="192"/>
      <c r="E55" s="324"/>
      <c r="F55" s="28" t="s">
        <v>296</v>
      </c>
      <c r="G55" s="262"/>
      <c r="H55" s="326"/>
      <c r="I55" s="28" t="s">
        <v>501</v>
      </c>
      <c r="J55" s="28" t="s">
        <v>7</v>
      </c>
      <c r="K55" s="36">
        <v>1327.79</v>
      </c>
      <c r="L55" s="30">
        <v>92945051.153512344</v>
      </c>
      <c r="M55" s="30">
        <v>33055436.110990241</v>
      </c>
      <c r="N55" s="30">
        <v>11007069.560061812</v>
      </c>
      <c r="O55" s="56">
        <f t="shared" si="3"/>
        <v>137007556.8245644</v>
      </c>
    </row>
    <row r="56" spans="1:20" ht="26.25" customHeight="1" x14ac:dyDescent="0.15">
      <c r="B56" s="58">
        <v>7</v>
      </c>
      <c r="C56" s="222" t="s">
        <v>632</v>
      </c>
      <c r="D56" s="85"/>
      <c r="E56" s="57" t="s">
        <v>355</v>
      </c>
      <c r="F56" s="28" t="s">
        <v>116</v>
      </c>
      <c r="G56" s="28"/>
      <c r="H56" s="29">
        <v>2694</v>
      </c>
      <c r="I56" s="28" t="s">
        <v>347</v>
      </c>
      <c r="J56" s="28" t="s">
        <v>0</v>
      </c>
      <c r="K56" s="36">
        <v>2694</v>
      </c>
      <c r="L56" s="30">
        <v>269440000</v>
      </c>
      <c r="M56" s="30">
        <v>266019792.10613698</v>
      </c>
      <c r="N56" s="30">
        <v>138499108.89386302</v>
      </c>
      <c r="O56" s="56">
        <f t="shared" si="3"/>
        <v>673958901</v>
      </c>
    </row>
    <row r="57" spans="1:20" ht="26.25" customHeight="1" x14ac:dyDescent="0.15">
      <c r="B57" s="28">
        <v>8</v>
      </c>
      <c r="C57" s="35" t="s">
        <v>591</v>
      </c>
      <c r="D57" s="85"/>
      <c r="E57" s="28" t="s">
        <v>355</v>
      </c>
      <c r="F57" s="28" t="s">
        <v>297</v>
      </c>
      <c r="G57" s="28"/>
      <c r="H57" s="29">
        <v>517</v>
      </c>
      <c r="I57" s="31" t="s">
        <v>483</v>
      </c>
      <c r="J57" s="28" t="s">
        <v>0</v>
      </c>
      <c r="K57" s="36">
        <v>488</v>
      </c>
      <c r="L57" s="30">
        <v>26821310.300000012</v>
      </c>
      <c r="M57" s="30">
        <v>4612896.7827178091</v>
      </c>
      <c r="N57" s="30">
        <v>2838705.2172821914</v>
      </c>
      <c r="O57" s="56">
        <f t="shared" si="3"/>
        <v>34272912.300000012</v>
      </c>
    </row>
    <row r="58" spans="1:20" ht="27.75" customHeight="1" x14ac:dyDescent="0.15">
      <c r="B58" s="28">
        <v>9</v>
      </c>
      <c r="C58" s="35" t="s">
        <v>595</v>
      </c>
      <c r="D58" s="85"/>
      <c r="E58" s="28" t="s">
        <v>355</v>
      </c>
      <c r="F58" s="28" t="s">
        <v>470</v>
      </c>
      <c r="G58" s="28"/>
      <c r="H58" s="29">
        <v>1967.47</v>
      </c>
      <c r="I58" s="28" t="s">
        <v>502</v>
      </c>
      <c r="J58" s="28" t="s">
        <v>0</v>
      </c>
      <c r="K58" s="36">
        <v>1967.47</v>
      </c>
      <c r="L58" s="30">
        <v>45896207.000000015</v>
      </c>
      <c r="M58" s="30">
        <v>20310539.965541456</v>
      </c>
      <c r="N58" s="30">
        <v>8722949.9413078614</v>
      </c>
      <c r="O58" s="56">
        <f t="shared" si="3"/>
        <v>74929696.906849325</v>
      </c>
    </row>
    <row r="59" spans="1:20" ht="26.25" customHeight="1" x14ac:dyDescent="0.15">
      <c r="B59" s="28">
        <v>10</v>
      </c>
      <c r="C59" s="35" t="s">
        <v>596</v>
      </c>
      <c r="D59" s="85"/>
      <c r="E59" s="28" t="s">
        <v>355</v>
      </c>
      <c r="F59" s="28" t="s">
        <v>53</v>
      </c>
      <c r="G59" s="28"/>
      <c r="H59" s="28">
        <v>2893.73</v>
      </c>
      <c r="I59" s="28" t="s">
        <v>503</v>
      </c>
      <c r="J59" s="28" t="s">
        <v>0</v>
      </c>
      <c r="K59" s="36">
        <v>2893.73</v>
      </c>
      <c r="L59" s="30">
        <v>289373000</v>
      </c>
      <c r="M59" s="30">
        <v>206482731.37260276</v>
      </c>
      <c r="N59" s="30">
        <v>106358459.62739725</v>
      </c>
      <c r="O59" s="56">
        <f t="shared" si="3"/>
        <v>602214191</v>
      </c>
    </row>
    <row r="60" spans="1:20" ht="26.25" customHeight="1" x14ac:dyDescent="0.15">
      <c r="B60" s="28">
        <v>11</v>
      </c>
      <c r="C60" s="35" t="s">
        <v>593</v>
      </c>
      <c r="D60" s="85"/>
      <c r="E60" s="28" t="s">
        <v>355</v>
      </c>
      <c r="F60" s="28" t="s">
        <v>120</v>
      </c>
      <c r="G60" s="28"/>
      <c r="H60" s="29">
        <v>1991.41</v>
      </c>
      <c r="I60" s="31" t="s">
        <v>527</v>
      </c>
      <c r="J60" s="28" t="s">
        <v>0</v>
      </c>
      <c r="K60" s="36">
        <v>1991.41</v>
      </c>
      <c r="L60" s="30">
        <v>39828200.505479455</v>
      </c>
      <c r="M60" s="30">
        <v>4281529.1801636331</v>
      </c>
      <c r="N60" s="30">
        <v>1006283.3253158191</v>
      </c>
      <c r="O60" s="56">
        <f t="shared" si="3"/>
        <v>45116013.01095891</v>
      </c>
    </row>
    <row r="61" spans="1:20" ht="27" customHeight="1" x14ac:dyDescent="0.15">
      <c r="B61" s="28">
        <v>12</v>
      </c>
      <c r="C61" s="35" t="s">
        <v>598</v>
      </c>
      <c r="D61" s="85"/>
      <c r="E61" s="28" t="s">
        <v>355</v>
      </c>
      <c r="F61" s="28" t="s">
        <v>54</v>
      </c>
      <c r="G61" s="28"/>
      <c r="H61" s="28">
        <v>1152.82</v>
      </c>
      <c r="I61" s="28" t="s">
        <v>443</v>
      </c>
      <c r="J61" s="28" t="s">
        <v>0</v>
      </c>
      <c r="K61" s="36">
        <v>1552.82</v>
      </c>
      <c r="L61" s="30">
        <v>62112800.000000015</v>
      </c>
      <c r="M61" s="30">
        <v>25475849.594628632</v>
      </c>
      <c r="N61" s="30">
        <v>11599951.421809724</v>
      </c>
      <c r="O61" s="56">
        <f t="shared" si="3"/>
        <v>99188601.016438365</v>
      </c>
    </row>
    <row r="62" spans="1:20" ht="28.5" customHeight="1" x14ac:dyDescent="0.15">
      <c r="A62" s="2"/>
      <c r="B62" s="28">
        <v>13</v>
      </c>
      <c r="C62" s="35" t="s">
        <v>631</v>
      </c>
      <c r="D62" s="85"/>
      <c r="E62" s="28" t="s">
        <v>355</v>
      </c>
      <c r="F62" s="28" t="s">
        <v>55</v>
      </c>
      <c r="G62" s="19"/>
      <c r="H62" s="29">
        <v>443.29</v>
      </c>
      <c r="I62" s="28" t="s">
        <v>443</v>
      </c>
      <c r="J62" s="28" t="s">
        <v>0</v>
      </c>
      <c r="K62" s="36">
        <v>443.29</v>
      </c>
      <c r="L62" s="30">
        <v>39896100</v>
      </c>
      <c r="M62" s="30">
        <v>28198598.388391074</v>
      </c>
      <c r="N62" s="30">
        <v>3389486.3294171509</v>
      </c>
      <c r="O62" s="56">
        <f t="shared" si="3"/>
        <v>71484184.717808232</v>
      </c>
      <c r="T62" s="233"/>
    </row>
    <row r="63" spans="1:20" ht="38.25" customHeight="1" x14ac:dyDescent="0.15">
      <c r="B63" s="28">
        <v>14</v>
      </c>
      <c r="C63" s="35" t="s">
        <v>775</v>
      </c>
      <c r="D63" s="85"/>
      <c r="E63" s="28" t="s">
        <v>355</v>
      </c>
      <c r="F63" s="28" t="s">
        <v>56</v>
      </c>
      <c r="G63" s="19"/>
      <c r="H63" s="29">
        <v>586</v>
      </c>
      <c r="I63" s="28" t="s">
        <v>504</v>
      </c>
      <c r="J63" s="28" t="s">
        <v>0</v>
      </c>
      <c r="K63" s="36">
        <v>586</v>
      </c>
      <c r="L63" s="30">
        <v>46880000</v>
      </c>
      <c r="M63" s="30">
        <v>28417479.743890408</v>
      </c>
      <c r="N63" s="30">
        <v>13527149.256109592</v>
      </c>
      <c r="O63" s="56">
        <f t="shared" si="3"/>
        <v>88824629</v>
      </c>
    </row>
    <row r="64" spans="1:20" ht="27.75" customHeight="1" x14ac:dyDescent="0.15">
      <c r="B64" s="28">
        <v>15</v>
      </c>
      <c r="C64" s="35" t="s">
        <v>601</v>
      </c>
      <c r="D64" s="52"/>
      <c r="E64" s="28" t="s">
        <v>355</v>
      </c>
      <c r="F64" s="19" t="s">
        <v>57</v>
      </c>
      <c r="G64" s="19"/>
      <c r="H64" s="29">
        <v>2012.82</v>
      </c>
      <c r="I64" s="28" t="s">
        <v>488</v>
      </c>
      <c r="J64" s="28" t="s">
        <v>0</v>
      </c>
      <c r="K64" s="36">
        <v>1969.08</v>
      </c>
      <c r="L64" s="30">
        <v>181864419.00000003</v>
      </c>
      <c r="M64" s="30">
        <v>59117759.081021436</v>
      </c>
      <c r="N64" s="30">
        <v>20450686.760074459</v>
      </c>
      <c r="O64" s="56">
        <f t="shared" si="3"/>
        <v>261432864.84109592</v>
      </c>
    </row>
    <row r="65" spans="1:20" ht="22.5" customHeight="1" x14ac:dyDescent="0.15">
      <c r="B65" s="323">
        <v>16</v>
      </c>
      <c r="C65" s="298" t="s">
        <v>754</v>
      </c>
      <c r="D65" s="191"/>
      <c r="E65" s="323" t="s">
        <v>355</v>
      </c>
      <c r="F65" s="28" t="s">
        <v>58</v>
      </c>
      <c r="G65" s="28"/>
      <c r="H65" s="325">
        <v>2270.59</v>
      </c>
      <c r="I65" s="28" t="s">
        <v>1</v>
      </c>
      <c r="J65" s="28" t="s">
        <v>0</v>
      </c>
      <c r="K65" s="36">
        <v>1816.47</v>
      </c>
      <c r="L65" s="30">
        <v>13031169</v>
      </c>
      <c r="M65" s="30">
        <v>1101448.0339726028</v>
      </c>
      <c r="N65" s="30">
        <v>677813.9660273972</v>
      </c>
      <c r="O65" s="56">
        <f t="shared" si="3"/>
        <v>14810431</v>
      </c>
    </row>
    <row r="66" spans="1:20" ht="22.5" customHeight="1" x14ac:dyDescent="0.15">
      <c r="B66" s="324"/>
      <c r="C66" s="299"/>
      <c r="D66" s="192"/>
      <c r="E66" s="324"/>
      <c r="F66" s="28" t="s">
        <v>59</v>
      </c>
      <c r="G66" s="28"/>
      <c r="H66" s="326"/>
      <c r="I66" s="28" t="s">
        <v>505</v>
      </c>
      <c r="J66" s="28" t="s">
        <v>7</v>
      </c>
      <c r="K66" s="36">
        <v>454.12</v>
      </c>
      <c r="L66" s="30">
        <v>36329440</v>
      </c>
      <c r="M66" s="30">
        <v>12221417.049643835</v>
      </c>
      <c r="N66" s="30">
        <v>5520355.9503561649</v>
      </c>
      <c r="O66" s="56">
        <f t="shared" si="3"/>
        <v>54071213</v>
      </c>
    </row>
    <row r="67" spans="1:20" ht="22.5" customHeight="1" x14ac:dyDescent="0.15">
      <c r="B67" s="323">
        <v>17</v>
      </c>
      <c r="C67" s="298" t="s">
        <v>606</v>
      </c>
      <c r="D67" s="191"/>
      <c r="E67" s="323" t="s">
        <v>355</v>
      </c>
      <c r="F67" s="28" t="s">
        <v>62</v>
      </c>
      <c r="G67" s="28"/>
      <c r="H67" s="325">
        <v>2605.3200000000002</v>
      </c>
      <c r="I67" s="28" t="s">
        <v>532</v>
      </c>
      <c r="J67" s="28" t="s">
        <v>0</v>
      </c>
      <c r="K67" s="36">
        <v>1302.6600000000001</v>
      </c>
      <c r="L67" s="30">
        <v>130266000</v>
      </c>
      <c r="M67" s="30">
        <v>79756214.493315071</v>
      </c>
      <c r="N67" s="30">
        <v>33031304.506684933</v>
      </c>
      <c r="O67" s="56">
        <f t="shared" ref="O67:O68" si="4">SUM(L67:N67)</f>
        <v>243053519</v>
      </c>
    </row>
    <row r="68" spans="1:20" ht="22.5" customHeight="1" x14ac:dyDescent="0.15">
      <c r="B68" s="324"/>
      <c r="C68" s="299"/>
      <c r="D68" s="192"/>
      <c r="E68" s="324"/>
      <c r="F68" s="28" t="s">
        <v>63</v>
      </c>
      <c r="G68" s="28"/>
      <c r="H68" s="326"/>
      <c r="I68" s="28" t="s">
        <v>533</v>
      </c>
      <c r="J68" s="28" t="s">
        <v>7</v>
      </c>
      <c r="K68" s="36">
        <v>1302.6600000000001</v>
      </c>
      <c r="L68" s="30">
        <v>130266000.00000006</v>
      </c>
      <c r="M68" s="30">
        <v>64945777.064279974</v>
      </c>
      <c r="N68" s="30">
        <v>26010331.154898103</v>
      </c>
      <c r="O68" s="56">
        <f t="shared" si="4"/>
        <v>221222108.21917814</v>
      </c>
    </row>
    <row r="69" spans="1:20" ht="22.5" customHeight="1" x14ac:dyDescent="0.15">
      <c r="B69" s="323">
        <v>18</v>
      </c>
      <c r="C69" s="298" t="s">
        <v>603</v>
      </c>
      <c r="D69" s="191"/>
      <c r="E69" s="323" t="s">
        <v>355</v>
      </c>
      <c r="F69" s="28" t="s">
        <v>67</v>
      </c>
      <c r="G69" s="28"/>
      <c r="H69" s="325">
        <v>2414.63</v>
      </c>
      <c r="I69" s="28" t="s">
        <v>68</v>
      </c>
      <c r="J69" s="28" t="s">
        <v>0</v>
      </c>
      <c r="K69" s="36">
        <v>1207.32</v>
      </c>
      <c r="L69" s="30">
        <v>48292600</v>
      </c>
      <c r="M69" s="30">
        <v>5883065.3422465753</v>
      </c>
      <c r="N69" s="30">
        <v>2286529.6577534247</v>
      </c>
      <c r="O69" s="56">
        <f t="shared" ref="O69:O79" si="5">SUM(L69:N69)</f>
        <v>56462195</v>
      </c>
    </row>
    <row r="70" spans="1:20" ht="22.5" customHeight="1" x14ac:dyDescent="0.15">
      <c r="A70" s="2"/>
      <c r="B70" s="324"/>
      <c r="C70" s="299"/>
      <c r="D70" s="192"/>
      <c r="E70" s="324"/>
      <c r="F70" s="28" t="s">
        <v>69</v>
      </c>
      <c r="G70" s="28"/>
      <c r="H70" s="326"/>
      <c r="I70" s="28" t="s">
        <v>530</v>
      </c>
      <c r="J70" s="28" t="s">
        <v>7</v>
      </c>
      <c r="K70" s="36">
        <v>1207.31</v>
      </c>
      <c r="L70" s="30">
        <v>51358787.930479467</v>
      </c>
      <c r="M70" s="30">
        <v>7385859.5043657739</v>
      </c>
      <c r="N70" s="30">
        <v>2843158.3805657346</v>
      </c>
      <c r="O70" s="56">
        <f t="shared" si="5"/>
        <v>61587805.815410972</v>
      </c>
      <c r="T70" s="233"/>
    </row>
    <row r="71" spans="1:20" ht="39" customHeight="1" x14ac:dyDescent="0.15">
      <c r="B71" s="28">
        <v>19</v>
      </c>
      <c r="C71" s="35" t="s">
        <v>599</v>
      </c>
      <c r="D71" s="85"/>
      <c r="E71" s="28" t="s">
        <v>355</v>
      </c>
      <c r="F71" s="28" t="s">
        <v>70</v>
      </c>
      <c r="G71" s="28"/>
      <c r="H71" s="29">
        <v>2268.9699999999998</v>
      </c>
      <c r="I71" s="28" t="s">
        <v>68</v>
      </c>
      <c r="J71" s="28" t="s">
        <v>0</v>
      </c>
      <c r="K71" s="36">
        <v>2268.9699999999998</v>
      </c>
      <c r="L71" s="30">
        <v>226897000.00000012</v>
      </c>
      <c r="M71" s="30">
        <v>70488308.279626191</v>
      </c>
      <c r="N71" s="30">
        <v>30440081.884757362</v>
      </c>
      <c r="O71" s="56">
        <f t="shared" si="5"/>
        <v>327825390.16438365</v>
      </c>
    </row>
    <row r="72" spans="1:20" ht="22.5" customHeight="1" x14ac:dyDescent="0.15">
      <c r="B72" s="323">
        <v>20</v>
      </c>
      <c r="C72" s="298" t="s">
        <v>590</v>
      </c>
      <c r="D72" s="85"/>
      <c r="E72" s="323" t="s">
        <v>355</v>
      </c>
      <c r="F72" s="28" t="s">
        <v>71</v>
      </c>
      <c r="G72" s="28"/>
      <c r="H72" s="29">
        <v>1651.18</v>
      </c>
      <c r="I72" s="28" t="s">
        <v>525</v>
      </c>
      <c r="J72" s="28" t="s">
        <v>0</v>
      </c>
      <c r="K72" s="36">
        <v>1651.18</v>
      </c>
      <c r="L72" s="30">
        <v>165117500</v>
      </c>
      <c r="M72" s="30">
        <v>71014376.658082187</v>
      </c>
      <c r="N72" s="30">
        <v>16676759.341917811</v>
      </c>
      <c r="O72" s="56">
        <f t="shared" si="5"/>
        <v>252808636</v>
      </c>
    </row>
    <row r="73" spans="1:20" ht="22.5" customHeight="1" x14ac:dyDescent="0.15">
      <c r="B73" s="324"/>
      <c r="C73" s="299"/>
      <c r="D73" s="85"/>
      <c r="E73" s="324"/>
      <c r="F73" s="28" t="s">
        <v>72</v>
      </c>
      <c r="G73" s="28"/>
      <c r="H73" s="29">
        <v>1651.18</v>
      </c>
      <c r="I73" s="28" t="s">
        <v>73</v>
      </c>
      <c r="J73" s="28" t="s">
        <v>0</v>
      </c>
      <c r="K73" s="36">
        <v>1651.18</v>
      </c>
      <c r="L73" s="30">
        <v>148605749.99999991</v>
      </c>
      <c r="M73" s="30">
        <v>71174940.698611587</v>
      </c>
      <c r="N73" s="30">
        <v>26727947.169539124</v>
      </c>
      <c r="O73" s="56">
        <f t="shared" si="5"/>
        <v>246508637.86815062</v>
      </c>
    </row>
    <row r="74" spans="1:20" ht="22.5" customHeight="1" x14ac:dyDescent="0.15">
      <c r="B74" s="323">
        <v>21</v>
      </c>
      <c r="C74" s="298" t="s">
        <v>597</v>
      </c>
      <c r="D74" s="85"/>
      <c r="E74" s="323" t="s">
        <v>355</v>
      </c>
      <c r="F74" s="28" t="s">
        <v>74</v>
      </c>
      <c r="G74" s="28"/>
      <c r="H74" s="28">
        <v>1198.29</v>
      </c>
      <c r="I74" s="28" t="s">
        <v>524</v>
      </c>
      <c r="J74" s="28" t="s">
        <v>0</v>
      </c>
      <c r="K74" s="36">
        <v>599.15</v>
      </c>
      <c r="L74" s="30">
        <v>5.4794512689113617E-3</v>
      </c>
      <c r="M74" s="30">
        <v>0</v>
      </c>
      <c r="N74" s="30">
        <v>0</v>
      </c>
      <c r="O74" s="56">
        <f t="shared" si="5"/>
        <v>5.4794512689113617E-3</v>
      </c>
    </row>
    <row r="75" spans="1:20" ht="22.5" customHeight="1" x14ac:dyDescent="0.15">
      <c r="B75" s="324"/>
      <c r="C75" s="299"/>
      <c r="D75" s="85"/>
      <c r="E75" s="324"/>
      <c r="F75" s="28" t="s">
        <v>75</v>
      </c>
      <c r="G75" s="28"/>
      <c r="H75" s="28">
        <v>1198.29</v>
      </c>
      <c r="I75" s="28" t="s">
        <v>76</v>
      </c>
      <c r="J75" s="28" t="s">
        <v>7</v>
      </c>
      <c r="K75" s="36">
        <v>599.15</v>
      </c>
      <c r="L75" s="30">
        <v>2790.3171232882887</v>
      </c>
      <c r="M75" s="30">
        <v>34.97623869393459</v>
      </c>
      <c r="N75" s="30">
        <v>33.02376130606541</v>
      </c>
      <c r="O75" s="56">
        <f t="shared" si="5"/>
        <v>2858.3171232882887</v>
      </c>
    </row>
    <row r="76" spans="1:20" ht="22.5" customHeight="1" x14ac:dyDescent="0.15">
      <c r="B76" s="323">
        <v>22</v>
      </c>
      <c r="C76" s="298" t="s">
        <v>602</v>
      </c>
      <c r="D76" s="191"/>
      <c r="E76" s="323" t="s">
        <v>355</v>
      </c>
      <c r="F76" s="28" t="s">
        <v>77</v>
      </c>
      <c r="G76" s="28"/>
      <c r="H76" s="323">
        <v>5018.1400000000003</v>
      </c>
      <c r="I76" s="29" t="s">
        <v>78</v>
      </c>
      <c r="J76" s="28" t="s">
        <v>0</v>
      </c>
      <c r="K76" s="36">
        <v>3014.2</v>
      </c>
      <c r="L76" s="30">
        <v>0</v>
      </c>
      <c r="M76" s="30">
        <v>0</v>
      </c>
      <c r="N76" s="30">
        <v>0</v>
      </c>
      <c r="O76" s="56">
        <f t="shared" si="5"/>
        <v>0</v>
      </c>
    </row>
    <row r="77" spans="1:20" ht="22.5" customHeight="1" x14ac:dyDescent="0.15">
      <c r="B77" s="324"/>
      <c r="C77" s="299"/>
      <c r="D77" s="192"/>
      <c r="E77" s="324"/>
      <c r="F77" s="28" t="s">
        <v>79</v>
      </c>
      <c r="G77" s="28"/>
      <c r="H77" s="324"/>
      <c r="I77" s="29" t="s">
        <v>80</v>
      </c>
      <c r="J77" s="28" t="s">
        <v>7</v>
      </c>
      <c r="K77" s="36">
        <v>2003.94</v>
      </c>
      <c r="L77" s="30">
        <v>0</v>
      </c>
      <c r="M77" s="30">
        <v>0</v>
      </c>
      <c r="N77" s="30">
        <v>0</v>
      </c>
      <c r="O77" s="56">
        <f t="shared" si="5"/>
        <v>0</v>
      </c>
    </row>
    <row r="78" spans="1:20" ht="36.75" customHeight="1" x14ac:dyDescent="0.15">
      <c r="B78" s="28">
        <v>23</v>
      </c>
      <c r="C78" s="35" t="s">
        <v>604</v>
      </c>
      <c r="D78" s="85"/>
      <c r="E78" s="28" t="s">
        <v>355</v>
      </c>
      <c r="F78" s="28" t="s">
        <v>85</v>
      </c>
      <c r="G78" s="28"/>
      <c r="H78" s="29">
        <v>2422.8000000000002</v>
      </c>
      <c r="I78" s="28" t="s">
        <v>531</v>
      </c>
      <c r="J78" s="28" t="s">
        <v>0</v>
      </c>
      <c r="K78" s="36">
        <v>2422.8000000000002</v>
      </c>
      <c r="L78" s="30">
        <v>0</v>
      </c>
      <c r="M78" s="30">
        <v>0</v>
      </c>
      <c r="N78" s="30">
        <v>0</v>
      </c>
      <c r="O78" s="56">
        <f t="shared" si="5"/>
        <v>0</v>
      </c>
    </row>
    <row r="79" spans="1:20" ht="27" customHeight="1" x14ac:dyDescent="0.15">
      <c r="B79" s="28">
        <v>24</v>
      </c>
      <c r="C79" s="35" t="s">
        <v>592</v>
      </c>
      <c r="D79" s="85"/>
      <c r="E79" s="28" t="s">
        <v>355</v>
      </c>
      <c r="F79" s="28" t="s">
        <v>86</v>
      </c>
      <c r="G79" s="28"/>
      <c r="H79" s="29">
        <v>633.70000000000005</v>
      </c>
      <c r="I79" s="31" t="s">
        <v>87</v>
      </c>
      <c r="J79" s="28" t="s">
        <v>0</v>
      </c>
      <c r="K79" s="36">
        <v>633.70000000000005</v>
      </c>
      <c r="L79" s="30">
        <v>0.47945204935967922</v>
      </c>
      <c r="M79" s="30">
        <v>-3.7230246769238826E-4</v>
      </c>
      <c r="N79" s="30">
        <v>3.7230246769238826E-4</v>
      </c>
      <c r="O79" s="56">
        <f t="shared" si="5"/>
        <v>0.47945204935967922</v>
      </c>
    </row>
    <row r="80" spans="1:20" ht="22.5" customHeight="1" x14ac:dyDescent="0.15">
      <c r="B80" s="323">
        <v>25</v>
      </c>
      <c r="C80" s="298" t="s">
        <v>811</v>
      </c>
      <c r="D80" s="191"/>
      <c r="E80" s="323" t="s">
        <v>355</v>
      </c>
      <c r="F80" s="28" t="s">
        <v>121</v>
      </c>
      <c r="G80" s="28"/>
      <c r="H80" s="325">
        <v>2400.42</v>
      </c>
      <c r="I80" s="31" t="s">
        <v>32</v>
      </c>
      <c r="J80" s="28" t="s">
        <v>0</v>
      </c>
      <c r="K80" s="36">
        <v>1441.21</v>
      </c>
      <c r="L80" s="30">
        <v>39100929.982808217</v>
      </c>
      <c r="M80" s="30">
        <v>5560127.7905484159</v>
      </c>
      <c r="N80" s="30">
        <v>1183350.6356050088</v>
      </c>
      <c r="O80" s="56">
        <f>SUM(L80:N80)</f>
        <v>45844408.408961639</v>
      </c>
    </row>
    <row r="81" spans="1:20" ht="22.5" customHeight="1" x14ac:dyDescent="0.15">
      <c r="B81" s="324"/>
      <c r="C81" s="299"/>
      <c r="D81" s="192"/>
      <c r="E81" s="324"/>
      <c r="F81" s="28" t="s">
        <v>122</v>
      </c>
      <c r="G81" s="28"/>
      <c r="H81" s="326"/>
      <c r="I81" s="31" t="s">
        <v>529</v>
      </c>
      <c r="J81" s="28" t="s">
        <v>7</v>
      </c>
      <c r="K81" s="36">
        <v>959.21</v>
      </c>
      <c r="L81" s="30">
        <v>28776363.448328763</v>
      </c>
      <c r="M81" s="30">
        <v>5149238.4450495616</v>
      </c>
      <c r="N81" s="30">
        <v>822382.55495043716</v>
      </c>
      <c r="O81" s="56">
        <f>SUM(L81:N81)</f>
        <v>34747984.448328763</v>
      </c>
    </row>
    <row r="82" spans="1:20" ht="27" customHeight="1" x14ac:dyDescent="0.15">
      <c r="A82" s="2"/>
      <c r="B82" s="323">
        <v>26</v>
      </c>
      <c r="C82" s="298" t="s">
        <v>600</v>
      </c>
      <c r="D82" s="191"/>
      <c r="E82" s="323" t="s">
        <v>355</v>
      </c>
      <c r="F82" s="28" t="s">
        <v>123</v>
      </c>
      <c r="G82" s="28"/>
      <c r="H82" s="325">
        <v>2367.2399999999998</v>
      </c>
      <c r="I82" s="28" t="s">
        <v>32</v>
      </c>
      <c r="J82" s="28" t="s">
        <v>0</v>
      </c>
      <c r="K82" s="36">
        <v>1183.6199999999999</v>
      </c>
      <c r="L82" s="30">
        <v>0.45479451864957809</v>
      </c>
      <c r="M82" s="30">
        <v>-4.6850065482805852E-3</v>
      </c>
      <c r="N82" s="30">
        <v>4.6850065482805852E-3</v>
      </c>
      <c r="O82" s="56">
        <f>SUM(L82:N82)</f>
        <v>0.45479451864957809</v>
      </c>
      <c r="T82" s="233"/>
    </row>
    <row r="83" spans="1:20" ht="27" customHeight="1" x14ac:dyDescent="0.15">
      <c r="B83" s="324"/>
      <c r="C83" s="299"/>
      <c r="D83" s="192"/>
      <c r="E83" s="324"/>
      <c r="F83" s="28" t="s">
        <v>124</v>
      </c>
      <c r="G83" s="28"/>
      <c r="H83" s="326"/>
      <c r="I83" s="31" t="s">
        <v>538</v>
      </c>
      <c r="J83" s="28" t="s">
        <v>7</v>
      </c>
      <c r="K83" s="36">
        <v>1183.6199999999999</v>
      </c>
      <c r="L83" s="30">
        <v>0</v>
      </c>
      <c r="M83" s="30">
        <v>0</v>
      </c>
      <c r="N83" s="30">
        <v>0</v>
      </c>
      <c r="O83" s="56">
        <f>SUM(L83:N83)</f>
        <v>0</v>
      </c>
    </row>
    <row r="84" spans="1:20" ht="27" customHeight="1" x14ac:dyDescent="0.15">
      <c r="B84" s="28">
        <v>27</v>
      </c>
      <c r="C84" s="35" t="s">
        <v>815</v>
      </c>
      <c r="D84" s="85"/>
      <c r="E84" s="28" t="s">
        <v>355</v>
      </c>
      <c r="F84" s="28" t="s">
        <v>814</v>
      </c>
      <c r="G84" s="28"/>
      <c r="H84" s="36">
        <v>425</v>
      </c>
      <c r="I84" s="31">
        <v>45015</v>
      </c>
      <c r="J84" s="31" t="s">
        <v>0</v>
      </c>
      <c r="K84" s="36">
        <v>425</v>
      </c>
      <c r="L84" s="30">
        <v>0</v>
      </c>
      <c r="M84" s="30">
        <v>0</v>
      </c>
      <c r="N84" s="30">
        <v>0</v>
      </c>
      <c r="O84" s="56">
        <f>SUM(L84:N84)</f>
        <v>0</v>
      </c>
    </row>
    <row r="85" spans="1:20" ht="12" customHeight="1" thickBot="1" x14ac:dyDescent="0.2">
      <c r="B85" s="9"/>
      <c r="C85" s="8"/>
      <c r="D85" s="13"/>
      <c r="E85" s="240"/>
      <c r="F85" s="241"/>
      <c r="G85" s="242"/>
      <c r="H85" s="243"/>
      <c r="I85" s="244"/>
      <c r="J85" s="241"/>
      <c r="K85" s="245"/>
      <c r="L85" s="12"/>
      <c r="M85" s="12"/>
      <c r="N85" s="12"/>
      <c r="O85" s="238"/>
    </row>
    <row r="86" spans="1:20" s="2" customFormat="1" ht="22.5" customHeight="1" thickBot="1" x14ac:dyDescent="0.3">
      <c r="A86" s="1"/>
      <c r="C86" s="83"/>
      <c r="D86" s="83"/>
      <c r="E86" s="320" t="s">
        <v>510</v>
      </c>
      <c r="F86" s="322"/>
      <c r="G86" s="71" t="s">
        <v>677</v>
      </c>
      <c r="H86" s="330" t="s">
        <v>4</v>
      </c>
      <c r="I86" s="331"/>
      <c r="J86" s="332"/>
      <c r="K86" s="71" t="s">
        <v>677</v>
      </c>
      <c r="L86" s="92">
        <f>SUM(L47:L84)</f>
        <v>3217611827.5656686</v>
      </c>
      <c r="M86" s="92">
        <f>SUM(M47:M84)</f>
        <v>1993538035.6706316</v>
      </c>
      <c r="N86" s="92">
        <f>SUM(N47:N84)</f>
        <v>1100780579.8278201</v>
      </c>
      <c r="O86" s="92">
        <f>SUM(O47:O84)</f>
        <v>6311930443.0641212</v>
      </c>
      <c r="P86" s="261"/>
      <c r="Q86" s="261"/>
      <c r="R86" s="261"/>
      <c r="S86" s="261"/>
      <c r="T86" s="247"/>
    </row>
    <row r="87" spans="1:20" s="1" customFormat="1" x14ac:dyDescent="0.25">
      <c r="C87" s="4"/>
      <c r="H87" s="3"/>
      <c r="I87" s="3"/>
      <c r="J87" s="3"/>
      <c r="K87" s="3"/>
      <c r="L87" s="81"/>
      <c r="M87" s="90">
        <f>SUM(M86:N86)</f>
        <v>3094318615.4984517</v>
      </c>
      <c r="N87" s="81"/>
      <c r="O87" s="81"/>
      <c r="P87" s="259"/>
      <c r="Q87" s="259"/>
      <c r="R87" s="259"/>
      <c r="S87" s="259"/>
      <c r="T87" s="232"/>
    </row>
    <row r="88" spans="1:20" s="1" customFormat="1" x14ac:dyDescent="0.25">
      <c r="C88" s="4"/>
      <c r="H88" s="3"/>
      <c r="I88" s="3"/>
      <c r="J88" s="3"/>
      <c r="K88" s="3"/>
      <c r="L88" s="81"/>
      <c r="M88" s="81"/>
      <c r="N88" s="81"/>
      <c r="O88" s="81"/>
      <c r="P88" s="259"/>
      <c r="Q88" s="259"/>
      <c r="R88" s="259"/>
      <c r="S88" s="259"/>
      <c r="T88" s="232"/>
    </row>
    <row r="89" spans="1:20" s="1" customFormat="1" x14ac:dyDescent="0.25">
      <c r="A89" s="2"/>
      <c r="C89" s="4"/>
      <c r="H89" s="3"/>
      <c r="I89" s="3"/>
      <c r="J89" s="3"/>
      <c r="K89" s="3"/>
      <c r="L89" s="81"/>
      <c r="M89" s="81"/>
      <c r="N89" s="81"/>
      <c r="O89" s="81"/>
      <c r="P89" s="260"/>
      <c r="Q89" s="260"/>
      <c r="R89" s="260"/>
      <c r="S89" s="260"/>
      <c r="T89" s="233"/>
    </row>
    <row r="90" spans="1:20" s="1" customFormat="1" ht="12" thickBot="1" x14ac:dyDescent="0.3">
      <c r="C90" s="4"/>
      <c r="H90" s="3"/>
      <c r="I90" s="3"/>
      <c r="J90" s="3"/>
      <c r="K90" s="3"/>
      <c r="L90" s="81"/>
      <c r="M90" s="81"/>
      <c r="N90" s="81"/>
      <c r="O90" s="81"/>
      <c r="P90" s="259"/>
      <c r="Q90" s="259"/>
      <c r="R90" s="259"/>
      <c r="S90" s="259"/>
      <c r="T90" s="232"/>
    </row>
    <row r="91" spans="1:20" ht="31.5" customHeight="1" thickBot="1" x14ac:dyDescent="0.2">
      <c r="B91" s="170" t="s">
        <v>310</v>
      </c>
      <c r="C91" s="171" t="s">
        <v>311</v>
      </c>
      <c r="D91" s="170" t="s">
        <v>741</v>
      </c>
      <c r="E91" s="171" t="s">
        <v>312</v>
      </c>
      <c r="F91" s="170" t="s">
        <v>313</v>
      </c>
      <c r="G91" s="196" t="s">
        <v>750</v>
      </c>
      <c r="H91" s="172" t="s">
        <v>429</v>
      </c>
      <c r="I91" s="172" t="s">
        <v>315</v>
      </c>
      <c r="J91" s="172" t="s">
        <v>316</v>
      </c>
      <c r="K91" s="172" t="s">
        <v>317</v>
      </c>
      <c r="L91" s="173" t="s">
        <v>318</v>
      </c>
      <c r="M91" s="173" t="s">
        <v>3</v>
      </c>
      <c r="N91" s="173" t="s">
        <v>430</v>
      </c>
      <c r="O91" s="173" t="s">
        <v>431</v>
      </c>
    </row>
    <row r="92" spans="1:20" s="2" customFormat="1" ht="15.75" customHeight="1" x14ac:dyDescent="0.25">
      <c r="A92" s="1"/>
      <c r="B92" s="327" t="s">
        <v>558</v>
      </c>
      <c r="C92" s="328"/>
      <c r="D92" s="328"/>
      <c r="E92" s="328"/>
      <c r="F92" s="328"/>
      <c r="G92" s="329"/>
      <c r="H92" s="51" t="s">
        <v>320</v>
      </c>
      <c r="I92" s="309" t="s">
        <v>558</v>
      </c>
      <c r="J92" s="310"/>
      <c r="K92" s="52" t="s">
        <v>320</v>
      </c>
      <c r="L92" s="229"/>
      <c r="M92" s="230"/>
      <c r="N92" s="230"/>
      <c r="O92" s="231" t="s">
        <v>518</v>
      </c>
      <c r="P92" s="259"/>
      <c r="Q92" s="259"/>
      <c r="R92" s="259"/>
      <c r="S92" s="259"/>
      <c r="T92" s="232"/>
    </row>
    <row r="93" spans="1:20" ht="22.5" customHeight="1" x14ac:dyDescent="0.15">
      <c r="B93" s="303">
        <v>1</v>
      </c>
      <c r="C93" s="338" t="s">
        <v>633</v>
      </c>
      <c r="D93" s="86"/>
      <c r="E93" s="303" t="s">
        <v>381</v>
      </c>
      <c r="F93" s="32" t="s">
        <v>127</v>
      </c>
      <c r="G93" s="28"/>
      <c r="H93" s="336">
        <v>1029.92</v>
      </c>
      <c r="I93" s="32" t="s">
        <v>536</v>
      </c>
      <c r="J93" s="32" t="s">
        <v>0</v>
      </c>
      <c r="K93" s="32">
        <v>514.46</v>
      </c>
      <c r="L93" s="30">
        <v>0</v>
      </c>
      <c r="M93" s="30">
        <v>0</v>
      </c>
      <c r="N93" s="30">
        <v>0</v>
      </c>
      <c r="O93" s="56">
        <f>SUM(L93:N93)</f>
        <v>0</v>
      </c>
    </row>
    <row r="94" spans="1:20" ht="22.5" customHeight="1" x14ac:dyDescent="0.15">
      <c r="A94" s="2"/>
      <c r="B94" s="304"/>
      <c r="C94" s="343"/>
      <c r="D94" s="86"/>
      <c r="E94" s="304"/>
      <c r="F94" s="32" t="s">
        <v>128</v>
      </c>
      <c r="G94" s="28"/>
      <c r="H94" s="355"/>
      <c r="I94" s="32" t="s">
        <v>540</v>
      </c>
      <c r="J94" s="32" t="s">
        <v>7</v>
      </c>
      <c r="K94" s="32">
        <v>457.1</v>
      </c>
      <c r="L94" s="30">
        <v>0</v>
      </c>
      <c r="M94" s="30">
        <v>0</v>
      </c>
      <c r="N94" s="30">
        <v>0</v>
      </c>
      <c r="O94" s="56">
        <f>SUM(L94:N94)</f>
        <v>0</v>
      </c>
      <c r="T94" s="233"/>
    </row>
    <row r="95" spans="1:20" ht="22.5" customHeight="1" x14ac:dyDescent="0.15">
      <c r="B95" s="305"/>
      <c r="C95" s="339"/>
      <c r="D95" s="86"/>
      <c r="E95" s="305"/>
      <c r="F95" s="32" t="s">
        <v>129</v>
      </c>
      <c r="G95" s="28"/>
      <c r="H95" s="337"/>
      <c r="I95" s="32" t="s">
        <v>541</v>
      </c>
      <c r="J95" s="32" t="s">
        <v>136</v>
      </c>
      <c r="K95" s="32">
        <v>57.36</v>
      </c>
      <c r="L95" s="30">
        <v>0.26849315071012825</v>
      </c>
      <c r="M95" s="30">
        <v>0</v>
      </c>
      <c r="N95" s="30">
        <v>0</v>
      </c>
      <c r="O95" s="56">
        <f>SUM(L95:N95)</f>
        <v>0.26849315071012825</v>
      </c>
    </row>
    <row r="96" spans="1:20" s="1" customFormat="1" ht="12" thickBot="1" x14ac:dyDescent="0.3">
      <c r="C96" s="4"/>
      <c r="H96" s="3"/>
      <c r="I96" s="3"/>
      <c r="J96" s="3"/>
      <c r="K96" s="3"/>
      <c r="L96" s="5"/>
      <c r="M96" s="5"/>
      <c r="N96" s="5"/>
      <c r="O96" s="5"/>
      <c r="P96" s="259"/>
      <c r="Q96" s="259"/>
      <c r="R96" s="259"/>
      <c r="S96" s="259"/>
      <c r="T96" s="232"/>
    </row>
    <row r="97" spans="1:20" s="2" customFormat="1" ht="22.5" customHeight="1" thickBot="1" x14ac:dyDescent="0.3">
      <c r="A97" s="1"/>
      <c r="C97" s="83"/>
      <c r="D97" s="83"/>
      <c r="E97" s="320" t="s">
        <v>381</v>
      </c>
      <c r="F97" s="322"/>
      <c r="G97" s="71" t="s">
        <v>677</v>
      </c>
      <c r="H97" s="330" t="s">
        <v>4</v>
      </c>
      <c r="I97" s="331"/>
      <c r="J97" s="332"/>
      <c r="K97" s="71" t="s">
        <v>677</v>
      </c>
      <c r="L97" s="92">
        <f>SUM(L93:L96)</f>
        <v>0.26849315071012825</v>
      </c>
      <c r="M97" s="92">
        <f>SUM(M93:M96)</f>
        <v>0</v>
      </c>
      <c r="N97" s="92">
        <f>SUM(N93:N96)</f>
        <v>0</v>
      </c>
      <c r="O97" s="92">
        <f>SUM(O93:O96)</f>
        <v>0.26849315071012825</v>
      </c>
      <c r="P97" s="261"/>
      <c r="Q97" s="261"/>
      <c r="R97" s="261"/>
      <c r="S97" s="261"/>
      <c r="T97" s="247"/>
    </row>
    <row r="98" spans="1:20" s="1" customFormat="1" x14ac:dyDescent="0.25">
      <c r="A98" s="2"/>
      <c r="C98" s="4"/>
      <c r="H98" s="3"/>
      <c r="I98" s="3"/>
      <c r="J98" s="3"/>
      <c r="K98" s="3"/>
      <c r="L98" s="81"/>
      <c r="M98" s="90">
        <f>SUM(M97:N97)</f>
        <v>0</v>
      </c>
      <c r="N98" s="81"/>
      <c r="O98" s="81"/>
      <c r="P98" s="260"/>
      <c r="Q98" s="260"/>
      <c r="R98" s="260"/>
      <c r="S98" s="260"/>
      <c r="T98" s="233"/>
    </row>
    <row r="99" spans="1:20" s="1" customFormat="1" x14ac:dyDescent="0.25">
      <c r="A99" s="2"/>
      <c r="C99" s="4"/>
      <c r="H99" s="3"/>
      <c r="I99" s="3"/>
      <c r="J99" s="3"/>
      <c r="K99" s="3"/>
      <c r="L99" s="81"/>
      <c r="M99" s="90"/>
      <c r="N99" s="81"/>
      <c r="O99" s="81"/>
      <c r="P99" s="260"/>
      <c r="Q99" s="260"/>
      <c r="R99" s="260"/>
      <c r="S99" s="260"/>
      <c r="T99" s="233"/>
    </row>
    <row r="100" spans="1:20" s="1" customFormat="1" x14ac:dyDescent="0.25">
      <c r="A100" s="2"/>
      <c r="C100" s="4"/>
      <c r="H100" s="3"/>
      <c r="I100" s="3"/>
      <c r="J100" s="3"/>
      <c r="K100" s="3"/>
      <c r="L100" s="81"/>
      <c r="M100" s="90"/>
      <c r="N100" s="81"/>
      <c r="O100" s="81"/>
      <c r="P100" s="260"/>
      <c r="Q100" s="260"/>
      <c r="R100" s="260"/>
      <c r="S100" s="260"/>
      <c r="T100" s="233"/>
    </row>
    <row r="101" spans="1:20" s="1" customFormat="1" ht="12" thickBot="1" x14ac:dyDescent="0.3">
      <c r="C101" s="4"/>
      <c r="H101" s="3"/>
      <c r="I101" s="3"/>
      <c r="J101" s="3"/>
      <c r="K101" s="3"/>
      <c r="L101" s="81"/>
      <c r="M101" s="81"/>
      <c r="N101" s="81"/>
      <c r="O101" s="81"/>
      <c r="P101" s="259"/>
      <c r="Q101" s="259"/>
      <c r="R101" s="259"/>
      <c r="S101" s="259"/>
      <c r="T101" s="232"/>
    </row>
    <row r="102" spans="1:20" ht="31.5" customHeight="1" thickBot="1" x14ac:dyDescent="0.2">
      <c r="B102" s="170" t="s">
        <v>310</v>
      </c>
      <c r="C102" s="171" t="s">
        <v>311</v>
      </c>
      <c r="D102" s="170" t="s">
        <v>741</v>
      </c>
      <c r="E102" s="171" t="s">
        <v>312</v>
      </c>
      <c r="F102" s="170" t="s">
        <v>313</v>
      </c>
      <c r="G102" s="196" t="s">
        <v>750</v>
      </c>
      <c r="H102" s="172" t="s">
        <v>429</v>
      </c>
      <c r="I102" s="172" t="s">
        <v>315</v>
      </c>
      <c r="J102" s="172" t="s">
        <v>316</v>
      </c>
      <c r="K102" s="172" t="s">
        <v>317</v>
      </c>
      <c r="L102" s="173" t="s">
        <v>318</v>
      </c>
      <c r="M102" s="173" t="s">
        <v>3</v>
      </c>
      <c r="N102" s="173" t="s">
        <v>430</v>
      </c>
      <c r="O102" s="173" t="s">
        <v>431</v>
      </c>
    </row>
    <row r="103" spans="1:20" s="2" customFormat="1" ht="15.75" customHeight="1" x14ac:dyDescent="0.25">
      <c r="A103" s="1"/>
      <c r="B103" s="327" t="s">
        <v>558</v>
      </c>
      <c r="C103" s="328"/>
      <c r="D103" s="328"/>
      <c r="E103" s="328"/>
      <c r="F103" s="328"/>
      <c r="G103" s="329"/>
      <c r="H103" s="51" t="s">
        <v>320</v>
      </c>
      <c r="I103" s="309" t="s">
        <v>558</v>
      </c>
      <c r="J103" s="310"/>
      <c r="K103" s="52" t="s">
        <v>320</v>
      </c>
      <c r="L103" s="229"/>
      <c r="M103" s="230"/>
      <c r="N103" s="230"/>
      <c r="O103" s="231" t="s">
        <v>518</v>
      </c>
      <c r="P103" s="259"/>
      <c r="Q103" s="259"/>
      <c r="R103" s="259"/>
      <c r="S103" s="259"/>
      <c r="T103" s="232"/>
    </row>
    <row r="104" spans="1:20" ht="27" customHeight="1" x14ac:dyDescent="0.15">
      <c r="B104" s="28">
        <v>1</v>
      </c>
      <c r="C104" s="35" t="s">
        <v>634</v>
      </c>
      <c r="D104" s="85"/>
      <c r="E104" s="28" t="s">
        <v>413</v>
      </c>
      <c r="F104" s="28" t="s">
        <v>95</v>
      </c>
      <c r="G104" s="28"/>
      <c r="H104" s="36">
        <v>2120</v>
      </c>
      <c r="I104" s="34" t="s">
        <v>506</v>
      </c>
      <c r="J104" s="34" t="s">
        <v>0</v>
      </c>
      <c r="K104" s="36">
        <v>2120</v>
      </c>
      <c r="L104" s="30">
        <v>93512</v>
      </c>
      <c r="M104" s="30">
        <v>44313.86372602739</v>
      </c>
      <c r="N104" s="30">
        <v>54033.13627397261</v>
      </c>
      <c r="O104" s="56">
        <f t="shared" ref="O104:O109" si="6">SUM(L104:N104)</f>
        <v>191859</v>
      </c>
    </row>
    <row r="105" spans="1:20" ht="27" customHeight="1" x14ac:dyDescent="0.15">
      <c r="B105" s="28">
        <v>2</v>
      </c>
      <c r="C105" s="35" t="s">
        <v>637</v>
      </c>
      <c r="D105" s="85"/>
      <c r="E105" s="28" t="s">
        <v>413</v>
      </c>
      <c r="F105" s="28" t="s">
        <v>100</v>
      </c>
      <c r="G105" s="28"/>
      <c r="H105" s="36">
        <v>2110</v>
      </c>
      <c r="I105" s="34" t="s">
        <v>333</v>
      </c>
      <c r="J105" s="34" t="s">
        <v>0</v>
      </c>
      <c r="K105" s="36">
        <v>2110</v>
      </c>
      <c r="L105" s="30">
        <v>75835622</v>
      </c>
      <c r="M105" s="30">
        <v>24864675.302520551</v>
      </c>
      <c r="N105" s="30">
        <v>21548387.697479449</v>
      </c>
      <c r="O105" s="56">
        <f>SUM(L105:N105)</f>
        <v>122248685</v>
      </c>
    </row>
    <row r="106" spans="1:20" ht="27" customHeight="1" x14ac:dyDescent="0.15">
      <c r="B106" s="28">
        <v>3</v>
      </c>
      <c r="C106" s="35" t="s">
        <v>639</v>
      </c>
      <c r="D106" s="85"/>
      <c r="E106" s="28" t="s">
        <v>413</v>
      </c>
      <c r="F106" s="28" t="s">
        <v>103</v>
      </c>
      <c r="G106" s="28"/>
      <c r="H106" s="36">
        <v>3893</v>
      </c>
      <c r="I106" s="34" t="s">
        <v>495</v>
      </c>
      <c r="J106" s="34" t="s">
        <v>0</v>
      </c>
      <c r="K106" s="36">
        <v>3615</v>
      </c>
      <c r="L106" s="30">
        <v>361455800.00000012</v>
      </c>
      <c r="M106" s="30">
        <v>325265731.37874317</v>
      </c>
      <c r="N106" s="30">
        <v>287969535.54947603</v>
      </c>
      <c r="O106" s="56">
        <f>SUM(L106:N106)</f>
        <v>974691066.92821932</v>
      </c>
    </row>
    <row r="107" spans="1:20" ht="27" customHeight="1" x14ac:dyDescent="0.15">
      <c r="B107" s="28">
        <v>4</v>
      </c>
      <c r="C107" s="35" t="s">
        <v>635</v>
      </c>
      <c r="D107" s="85"/>
      <c r="E107" s="28" t="s">
        <v>413</v>
      </c>
      <c r="F107" s="28" t="s">
        <v>104</v>
      </c>
      <c r="G107" s="28"/>
      <c r="H107" s="36">
        <v>2424.84</v>
      </c>
      <c r="I107" s="34" t="s">
        <v>496</v>
      </c>
      <c r="J107" s="34" t="s">
        <v>0</v>
      </c>
      <c r="K107" s="36">
        <v>2365.84</v>
      </c>
      <c r="L107" s="30">
        <v>189922154</v>
      </c>
      <c r="M107" s="30">
        <v>102698062.60745205</v>
      </c>
      <c r="N107" s="30">
        <v>94349251.39254795</v>
      </c>
      <c r="O107" s="56">
        <f t="shared" si="6"/>
        <v>386969468</v>
      </c>
    </row>
    <row r="108" spans="1:20" ht="25.5" customHeight="1" x14ac:dyDescent="0.15">
      <c r="B108" s="28">
        <v>5</v>
      </c>
      <c r="C108" s="35" t="s">
        <v>638</v>
      </c>
      <c r="D108" s="85"/>
      <c r="E108" s="28" t="s">
        <v>413</v>
      </c>
      <c r="F108" s="28" t="s">
        <v>107</v>
      </c>
      <c r="G108" s="28"/>
      <c r="H108" s="36">
        <v>955</v>
      </c>
      <c r="I108" s="34" t="s">
        <v>507</v>
      </c>
      <c r="J108" s="34" t="s">
        <v>0</v>
      </c>
      <c r="K108" s="36">
        <v>802</v>
      </c>
      <c r="L108" s="30">
        <v>80185627.99999997</v>
      </c>
      <c r="M108" s="30">
        <v>60189648.819440551</v>
      </c>
      <c r="N108" s="30">
        <v>33561493.817951225</v>
      </c>
      <c r="O108" s="56">
        <f>SUM(L108:N108)</f>
        <v>173936770.63739175</v>
      </c>
    </row>
    <row r="109" spans="1:20" ht="25.5" customHeight="1" x14ac:dyDescent="0.15">
      <c r="A109" s="2"/>
      <c r="B109" s="28">
        <v>6</v>
      </c>
      <c r="C109" s="35" t="s">
        <v>636</v>
      </c>
      <c r="D109" s="85"/>
      <c r="E109" s="28" t="s">
        <v>413</v>
      </c>
      <c r="F109" s="28" t="s">
        <v>108</v>
      </c>
      <c r="G109" s="28"/>
      <c r="H109" s="36">
        <v>3997</v>
      </c>
      <c r="I109" s="34" t="s">
        <v>508</v>
      </c>
      <c r="J109" s="34" t="s">
        <v>0</v>
      </c>
      <c r="K109" s="36">
        <v>3847.48</v>
      </c>
      <c r="L109" s="30">
        <v>384747685.59999985</v>
      </c>
      <c r="M109" s="30">
        <v>293549448.18967098</v>
      </c>
      <c r="N109" s="30">
        <v>218865949.65258658</v>
      </c>
      <c r="O109" s="56">
        <f t="shared" si="6"/>
        <v>897163083.4422574</v>
      </c>
      <c r="T109" s="233"/>
    </row>
    <row r="110" spans="1:20" s="1" customFormat="1" ht="12" thickBot="1" x14ac:dyDescent="0.3">
      <c r="C110" s="4"/>
      <c r="H110" s="3"/>
      <c r="I110" s="3"/>
      <c r="J110" s="3"/>
      <c r="K110" s="3"/>
      <c r="L110" s="5"/>
      <c r="M110" s="5"/>
      <c r="N110" s="5"/>
      <c r="O110" s="5"/>
      <c r="P110" s="259"/>
      <c r="Q110" s="259"/>
      <c r="R110" s="259"/>
      <c r="S110" s="259"/>
      <c r="T110" s="232"/>
    </row>
    <row r="111" spans="1:20" s="2" customFormat="1" ht="22.5" customHeight="1" thickBot="1" x14ac:dyDescent="0.3">
      <c r="A111" s="1"/>
      <c r="C111" s="83"/>
      <c r="D111" s="83"/>
      <c r="E111" s="320" t="s">
        <v>413</v>
      </c>
      <c r="F111" s="322"/>
      <c r="G111" s="71" t="s">
        <v>677</v>
      </c>
      <c r="H111" s="330" t="s">
        <v>4</v>
      </c>
      <c r="I111" s="331"/>
      <c r="J111" s="332"/>
      <c r="K111" s="71" t="s">
        <v>677</v>
      </c>
      <c r="L111" s="92">
        <f>SUM(L104:L110)</f>
        <v>1092240401.5999999</v>
      </c>
      <c r="M111" s="92">
        <f>SUM(M104:M110)</f>
        <v>806611880.16155338</v>
      </c>
      <c r="N111" s="92">
        <f>SUM(N104:N110)</f>
        <v>656348651.24631524</v>
      </c>
      <c r="O111" s="92">
        <f>SUM(O104:O110)</f>
        <v>2555200933.0078688</v>
      </c>
      <c r="P111" s="261"/>
      <c r="Q111" s="261"/>
      <c r="R111" s="261"/>
      <c r="S111" s="261"/>
      <c r="T111" s="247"/>
    </row>
    <row r="112" spans="1:20" s="1" customFormat="1" x14ac:dyDescent="0.25">
      <c r="C112" s="4"/>
      <c r="H112" s="3"/>
      <c r="I112" s="3"/>
      <c r="J112" s="3"/>
      <c r="K112" s="3"/>
      <c r="L112" s="81"/>
      <c r="M112" s="90">
        <f>SUM(M111:N111)</f>
        <v>1462960531.4078686</v>
      </c>
      <c r="N112" s="81"/>
      <c r="O112" s="81"/>
      <c r="P112" s="259"/>
      <c r="Q112" s="259"/>
      <c r="R112" s="259"/>
      <c r="S112" s="259"/>
      <c r="T112" s="232"/>
    </row>
    <row r="113" spans="1:20" s="1" customFormat="1" x14ac:dyDescent="0.25">
      <c r="C113" s="4"/>
      <c r="H113" s="3"/>
      <c r="I113" s="3"/>
      <c r="J113" s="3"/>
      <c r="K113" s="3"/>
      <c r="L113" s="81"/>
      <c r="M113" s="81"/>
      <c r="N113" s="81"/>
      <c r="O113" s="81"/>
      <c r="P113" s="259"/>
      <c r="Q113" s="259"/>
      <c r="R113" s="259"/>
      <c r="S113" s="259"/>
      <c r="T113" s="232"/>
    </row>
    <row r="114" spans="1:20" s="1" customFormat="1" x14ac:dyDescent="0.25">
      <c r="C114" s="4"/>
      <c r="H114" s="3"/>
      <c r="I114" s="3"/>
      <c r="J114" s="3"/>
      <c r="K114" s="3"/>
      <c r="L114" s="81"/>
      <c r="M114" s="81"/>
      <c r="N114" s="81"/>
      <c r="O114" s="81"/>
      <c r="P114" s="259"/>
      <c r="Q114" s="259"/>
      <c r="R114" s="259"/>
      <c r="S114" s="259"/>
      <c r="T114" s="232"/>
    </row>
    <row r="115" spans="1:20" s="1" customFormat="1" ht="12" thickBot="1" x14ac:dyDescent="0.3">
      <c r="A115" s="2"/>
      <c r="C115" s="4"/>
      <c r="H115" s="3"/>
      <c r="I115" s="3"/>
      <c r="J115" s="3"/>
      <c r="K115" s="3"/>
      <c r="L115" s="81"/>
      <c r="M115" s="81"/>
      <c r="N115" s="81"/>
      <c r="O115" s="81"/>
      <c r="P115" s="260"/>
      <c r="Q115" s="260"/>
      <c r="R115" s="260"/>
      <c r="S115" s="260"/>
      <c r="T115" s="233"/>
    </row>
    <row r="116" spans="1:20" ht="31.5" customHeight="1" thickBot="1" x14ac:dyDescent="0.2">
      <c r="B116" s="170" t="s">
        <v>310</v>
      </c>
      <c r="C116" s="171" t="s">
        <v>311</v>
      </c>
      <c r="D116" s="170" t="s">
        <v>741</v>
      </c>
      <c r="E116" s="171" t="s">
        <v>312</v>
      </c>
      <c r="F116" s="170" t="s">
        <v>313</v>
      </c>
      <c r="G116" s="196" t="s">
        <v>750</v>
      </c>
      <c r="H116" s="172" t="s">
        <v>429</v>
      </c>
      <c r="I116" s="172" t="s">
        <v>315</v>
      </c>
      <c r="J116" s="172" t="s">
        <v>316</v>
      </c>
      <c r="K116" s="172" t="s">
        <v>317</v>
      </c>
      <c r="L116" s="173" t="s">
        <v>318</v>
      </c>
      <c r="M116" s="173" t="s">
        <v>3</v>
      </c>
      <c r="N116" s="173" t="s">
        <v>430</v>
      </c>
      <c r="O116" s="173" t="s">
        <v>431</v>
      </c>
    </row>
    <row r="117" spans="1:20" s="2" customFormat="1" ht="15.75" customHeight="1" x14ac:dyDescent="0.25">
      <c r="A117" s="1"/>
      <c r="B117" s="327" t="s">
        <v>558</v>
      </c>
      <c r="C117" s="328"/>
      <c r="D117" s="328"/>
      <c r="E117" s="328"/>
      <c r="F117" s="328"/>
      <c r="G117" s="329"/>
      <c r="H117" s="51" t="s">
        <v>320</v>
      </c>
      <c r="I117" s="309" t="s">
        <v>558</v>
      </c>
      <c r="J117" s="310"/>
      <c r="K117" s="52" t="s">
        <v>320</v>
      </c>
      <c r="L117" s="229"/>
      <c r="M117" s="230"/>
      <c r="N117" s="230"/>
      <c r="O117" s="231" t="s">
        <v>518</v>
      </c>
      <c r="P117" s="259"/>
      <c r="Q117" s="259"/>
      <c r="R117" s="259"/>
      <c r="S117" s="259"/>
      <c r="T117" s="232"/>
    </row>
    <row r="118" spans="1:20" ht="22.5" customHeight="1" x14ac:dyDescent="0.15">
      <c r="A118" s="2"/>
      <c r="B118" s="323">
        <v>1</v>
      </c>
      <c r="C118" s="296" t="s">
        <v>834</v>
      </c>
      <c r="D118" s="191"/>
      <c r="E118" s="323" t="s">
        <v>371</v>
      </c>
      <c r="F118" s="265" t="s">
        <v>39</v>
      </c>
      <c r="G118" s="28"/>
      <c r="H118" s="354">
        <v>2758</v>
      </c>
      <c r="I118" s="34" t="s">
        <v>479</v>
      </c>
      <c r="J118" s="34" t="s">
        <v>0</v>
      </c>
      <c r="K118" s="36">
        <v>1379</v>
      </c>
      <c r="L118" s="30">
        <v>23228369.849315062</v>
      </c>
      <c r="M118" s="30">
        <v>2245947.5970215797</v>
      </c>
      <c r="N118" s="30">
        <v>2245948.4029784203</v>
      </c>
      <c r="O118" s="56">
        <f>SUM(L118:N118)</f>
        <v>27720265.849315062</v>
      </c>
      <c r="T118" s="233"/>
    </row>
    <row r="119" spans="1:20" ht="22.5" customHeight="1" x14ac:dyDescent="0.15">
      <c r="A119" s="2"/>
      <c r="B119" s="324"/>
      <c r="C119" s="297"/>
      <c r="D119" s="192"/>
      <c r="E119" s="324"/>
      <c r="F119" s="28" t="s">
        <v>96</v>
      </c>
      <c r="G119" s="28"/>
      <c r="H119" s="334"/>
      <c r="I119" s="34" t="s">
        <v>480</v>
      </c>
      <c r="J119" s="34" t="s">
        <v>7</v>
      </c>
      <c r="K119" s="36">
        <v>788.7</v>
      </c>
      <c r="L119" s="30">
        <v>54409063</v>
      </c>
      <c r="M119" s="30">
        <v>5258155.0686027398</v>
      </c>
      <c r="N119" s="30">
        <v>5258154.9313972602</v>
      </c>
      <c r="O119" s="56">
        <f>SUM(L119:N119)</f>
        <v>64925373</v>
      </c>
      <c r="T119" s="233"/>
    </row>
    <row r="120" spans="1:20" ht="22.5" customHeight="1" x14ac:dyDescent="0.15">
      <c r="B120" s="335">
        <v>2</v>
      </c>
      <c r="C120" s="312" t="s">
        <v>835</v>
      </c>
      <c r="D120" s="85">
        <v>3701</v>
      </c>
      <c r="E120" s="335" t="s">
        <v>371</v>
      </c>
      <c r="F120" s="28" t="s">
        <v>101</v>
      </c>
      <c r="G120" s="28"/>
      <c r="H120" s="356">
        <v>2172.4</v>
      </c>
      <c r="I120" s="34" t="s">
        <v>482</v>
      </c>
      <c r="J120" s="34" t="s">
        <v>0</v>
      </c>
      <c r="K120" s="36">
        <v>933.57</v>
      </c>
      <c r="L120" s="30">
        <v>64846305.696109429</v>
      </c>
      <c r="M120" s="30">
        <v>6285465.0658630133</v>
      </c>
      <c r="N120" s="30">
        <v>5955393.9341369867</v>
      </c>
      <c r="O120" s="56">
        <f t="shared" ref="O120:O128" si="7">SUM(L120:N120)</f>
        <v>77087164.696109429</v>
      </c>
    </row>
    <row r="121" spans="1:20" ht="22.5" customHeight="1" x14ac:dyDescent="0.15">
      <c r="B121" s="335"/>
      <c r="C121" s="312"/>
      <c r="D121" s="85">
        <v>3702</v>
      </c>
      <c r="E121" s="335"/>
      <c r="F121" s="28" t="s">
        <v>102</v>
      </c>
      <c r="G121" s="28"/>
      <c r="H121" s="356"/>
      <c r="I121" s="34" t="s">
        <v>405</v>
      </c>
      <c r="J121" s="34" t="s">
        <v>7</v>
      </c>
      <c r="K121" s="36">
        <v>1077.19</v>
      </c>
      <c r="L121" s="30">
        <v>85256192.45315066</v>
      </c>
      <c r="M121" s="30">
        <v>8237499.0939170877</v>
      </c>
      <c r="N121" s="30">
        <v>8237498.9060829123</v>
      </c>
      <c r="O121" s="56">
        <f t="shared" si="7"/>
        <v>101731190.45315066</v>
      </c>
    </row>
    <row r="122" spans="1:20" ht="22.5" customHeight="1" x14ac:dyDescent="0.15">
      <c r="B122" s="323">
        <v>3</v>
      </c>
      <c r="C122" s="298" t="s">
        <v>642</v>
      </c>
      <c r="D122" s="191"/>
      <c r="E122" s="323" t="s">
        <v>371</v>
      </c>
      <c r="F122" s="28" t="s">
        <v>109</v>
      </c>
      <c r="G122" s="28"/>
      <c r="H122" s="354">
        <v>3273</v>
      </c>
      <c r="I122" s="34" t="s">
        <v>399</v>
      </c>
      <c r="J122" s="34" t="s">
        <v>0</v>
      </c>
      <c r="K122" s="36">
        <v>1598</v>
      </c>
      <c r="L122" s="30">
        <v>127821315.00000003</v>
      </c>
      <c r="M122" s="30">
        <v>66987793.321167715</v>
      </c>
      <c r="N122" s="30">
        <v>57998706.873550095</v>
      </c>
      <c r="O122" s="56">
        <f>SUM(L122:N122)</f>
        <v>252807815.19471782</v>
      </c>
    </row>
    <row r="123" spans="1:20" ht="22.5" customHeight="1" x14ac:dyDescent="0.15">
      <c r="B123" s="324"/>
      <c r="C123" s="299"/>
      <c r="D123" s="192"/>
      <c r="E123" s="324"/>
      <c r="F123" s="28" t="s">
        <v>110</v>
      </c>
      <c r="G123" s="28"/>
      <c r="H123" s="334"/>
      <c r="I123" s="34" t="s">
        <v>343</v>
      </c>
      <c r="J123" s="34" t="s">
        <v>7</v>
      </c>
      <c r="K123" s="36">
        <v>1584</v>
      </c>
      <c r="L123" s="30">
        <v>158468973.29999995</v>
      </c>
      <c r="M123" s="30">
        <v>203971813.35185182</v>
      </c>
      <c r="N123" s="30">
        <v>8595488.6572920214</v>
      </c>
      <c r="O123" s="56">
        <f>SUM(L123:N123)</f>
        <v>371036275.30914378</v>
      </c>
    </row>
    <row r="124" spans="1:20" ht="30" customHeight="1" x14ac:dyDescent="0.15">
      <c r="A124" s="2"/>
      <c r="B124" s="28">
        <v>4</v>
      </c>
      <c r="C124" s="35" t="s">
        <v>641</v>
      </c>
      <c r="D124" s="85"/>
      <c r="E124" s="28" t="s">
        <v>371</v>
      </c>
      <c r="F124" s="28" t="s">
        <v>81</v>
      </c>
      <c r="G124" s="28"/>
      <c r="H124" s="36">
        <v>3568.05</v>
      </c>
      <c r="I124" s="34" t="s">
        <v>82</v>
      </c>
      <c r="J124" s="34" t="s">
        <v>0</v>
      </c>
      <c r="K124" s="36">
        <v>3568.05</v>
      </c>
      <c r="L124" s="30">
        <v>0</v>
      </c>
      <c r="M124" s="30">
        <v>0</v>
      </c>
      <c r="N124" s="30">
        <v>0</v>
      </c>
      <c r="O124" s="56">
        <f>SUM(L124:N124)</f>
        <v>0</v>
      </c>
      <c r="T124" s="233"/>
    </row>
    <row r="125" spans="1:20" ht="22.5" customHeight="1" x14ac:dyDescent="0.15">
      <c r="B125" s="335">
        <v>5</v>
      </c>
      <c r="C125" s="311" t="s">
        <v>640</v>
      </c>
      <c r="D125" s="85"/>
      <c r="E125" s="335" t="s">
        <v>371</v>
      </c>
      <c r="F125" s="28" t="s">
        <v>474</v>
      </c>
      <c r="G125" s="28"/>
      <c r="H125" s="356">
        <v>3700.68</v>
      </c>
      <c r="I125" s="34" t="s">
        <v>484</v>
      </c>
      <c r="J125" s="34" t="s">
        <v>0</v>
      </c>
      <c r="K125" s="36">
        <v>1765.961</v>
      </c>
      <c r="L125" s="30">
        <v>0.13931506872177124</v>
      </c>
      <c r="M125" s="30">
        <v>0</v>
      </c>
      <c r="N125" s="30">
        <v>0</v>
      </c>
      <c r="O125" s="56">
        <f t="shared" si="7"/>
        <v>0.13931506872177124</v>
      </c>
    </row>
    <row r="126" spans="1:20" ht="22.5" customHeight="1" x14ac:dyDescent="0.15">
      <c r="A126" s="2"/>
      <c r="B126" s="335"/>
      <c r="C126" s="311"/>
      <c r="D126" s="85"/>
      <c r="E126" s="335"/>
      <c r="F126" s="28" t="s">
        <v>475</v>
      </c>
      <c r="G126" s="28"/>
      <c r="H126" s="356"/>
      <c r="I126" s="34" t="s">
        <v>76</v>
      </c>
      <c r="J126" s="34" t="s">
        <v>7</v>
      </c>
      <c r="K126" s="36">
        <v>590.5</v>
      </c>
      <c r="L126" s="30">
        <v>0</v>
      </c>
      <c r="M126" s="30">
        <v>0</v>
      </c>
      <c r="N126" s="30">
        <v>0</v>
      </c>
      <c r="O126" s="56">
        <f t="shared" si="7"/>
        <v>0</v>
      </c>
      <c r="T126" s="233"/>
    </row>
    <row r="127" spans="1:20" ht="22.5" customHeight="1" x14ac:dyDescent="0.15">
      <c r="B127" s="335"/>
      <c r="C127" s="311"/>
      <c r="D127" s="85"/>
      <c r="E127" s="335"/>
      <c r="F127" s="28" t="s">
        <v>476</v>
      </c>
      <c r="G127" s="28"/>
      <c r="H127" s="356"/>
      <c r="I127" s="34" t="s">
        <v>41</v>
      </c>
      <c r="J127" s="34" t="s">
        <v>136</v>
      </c>
      <c r="K127" s="36">
        <v>1300</v>
      </c>
      <c r="L127" s="30">
        <v>0</v>
      </c>
      <c r="M127" s="30">
        <v>0</v>
      </c>
      <c r="N127" s="30">
        <v>0</v>
      </c>
      <c r="O127" s="56">
        <f t="shared" si="7"/>
        <v>0</v>
      </c>
    </row>
    <row r="128" spans="1:20" ht="22.5" customHeight="1" x14ac:dyDescent="0.15">
      <c r="B128" s="335"/>
      <c r="C128" s="311"/>
      <c r="D128" s="85"/>
      <c r="E128" s="335"/>
      <c r="F128" s="28" t="s">
        <v>477</v>
      </c>
      <c r="G128" s="28"/>
      <c r="H128" s="356"/>
      <c r="I128" s="34" t="s">
        <v>485</v>
      </c>
      <c r="J128" s="34" t="s">
        <v>137</v>
      </c>
      <c r="K128" s="36">
        <v>44.22</v>
      </c>
      <c r="L128" s="30">
        <v>0</v>
      </c>
      <c r="M128" s="30">
        <v>-2.2914699192643679E-2</v>
      </c>
      <c r="N128" s="30">
        <v>2.2914699192643679E-2</v>
      </c>
      <c r="O128" s="56">
        <f t="shared" si="7"/>
        <v>0</v>
      </c>
    </row>
    <row r="129" spans="1:20" ht="26.25" customHeight="1" x14ac:dyDescent="0.15">
      <c r="B129" s="58">
        <v>6</v>
      </c>
      <c r="C129" s="222" t="s">
        <v>643</v>
      </c>
      <c r="D129" s="85"/>
      <c r="E129" s="28" t="s">
        <v>371</v>
      </c>
      <c r="F129" s="28" t="s">
        <v>119</v>
      </c>
      <c r="G129" s="28"/>
      <c r="H129" s="29">
        <v>5422.24</v>
      </c>
      <c r="I129" s="31" t="s">
        <v>527</v>
      </c>
      <c r="J129" s="28" t="s">
        <v>0</v>
      </c>
      <c r="K129" s="36">
        <v>5422.24</v>
      </c>
      <c r="L129" s="30">
        <v>0</v>
      </c>
      <c r="M129" s="30">
        <v>0</v>
      </c>
      <c r="N129" s="30">
        <v>0</v>
      </c>
      <c r="O129" s="56">
        <f>SUM(L129:N129)</f>
        <v>0</v>
      </c>
    </row>
    <row r="130" spans="1:20" ht="26.25" customHeight="1" x14ac:dyDescent="0.15">
      <c r="B130" s="357">
        <v>7</v>
      </c>
      <c r="C130" s="311" t="s">
        <v>774</v>
      </c>
      <c r="D130" s="239"/>
      <c r="E130" s="28" t="s">
        <v>371</v>
      </c>
      <c r="F130" s="28" t="s">
        <v>758</v>
      </c>
      <c r="G130" s="28"/>
      <c r="H130" s="325">
        <v>3631.37</v>
      </c>
      <c r="I130" s="31" t="s">
        <v>817</v>
      </c>
      <c r="J130" s="28" t="s">
        <v>0</v>
      </c>
      <c r="K130" s="36">
        <v>540</v>
      </c>
      <c r="L130" s="30">
        <v>0</v>
      </c>
      <c r="M130" s="30">
        <v>0</v>
      </c>
      <c r="N130" s="30">
        <v>0</v>
      </c>
      <c r="O130" s="56">
        <f>SUM(L130:N130)</f>
        <v>0</v>
      </c>
    </row>
    <row r="131" spans="1:20" ht="26.25" customHeight="1" x14ac:dyDescent="0.15">
      <c r="B131" s="358"/>
      <c r="C131" s="311"/>
      <c r="D131" s="239"/>
      <c r="E131" s="28" t="s">
        <v>371</v>
      </c>
      <c r="F131" s="28" t="s">
        <v>813</v>
      </c>
      <c r="G131" s="28"/>
      <c r="H131" s="326"/>
      <c r="I131" s="31" t="s">
        <v>818</v>
      </c>
      <c r="J131" s="28" t="s">
        <v>7</v>
      </c>
      <c r="K131" s="36">
        <v>3091.37</v>
      </c>
      <c r="L131" s="30">
        <v>0</v>
      </c>
      <c r="M131" s="30">
        <v>0</v>
      </c>
      <c r="N131" s="30">
        <v>0</v>
      </c>
      <c r="O131" s="56">
        <f>SUM(L131:N131)</f>
        <v>0</v>
      </c>
    </row>
    <row r="132" spans="1:20" s="1" customFormat="1" ht="12" thickBot="1" x14ac:dyDescent="0.3">
      <c r="C132" s="4"/>
      <c r="H132" s="3"/>
      <c r="I132" s="3"/>
      <c r="J132" s="3"/>
      <c r="K132" s="3"/>
      <c r="L132" s="5"/>
      <c r="M132" s="5"/>
      <c r="N132" s="5"/>
      <c r="O132" s="5"/>
      <c r="P132" s="259"/>
      <c r="Q132" s="259"/>
      <c r="R132" s="259"/>
      <c r="S132" s="259"/>
      <c r="T132" s="232"/>
    </row>
    <row r="133" spans="1:20" s="2" customFormat="1" ht="22.5" customHeight="1" thickBot="1" x14ac:dyDescent="0.3">
      <c r="A133" s="1"/>
      <c r="C133" s="83"/>
      <c r="D133" s="83"/>
      <c r="E133" s="320" t="s">
        <v>371</v>
      </c>
      <c r="F133" s="322"/>
      <c r="G133" s="71" t="s">
        <v>677</v>
      </c>
      <c r="H133" s="330" t="s">
        <v>4</v>
      </c>
      <c r="I133" s="331"/>
      <c r="J133" s="332"/>
      <c r="K133" s="71" t="s">
        <v>677</v>
      </c>
      <c r="L133" s="92">
        <f>SUM(L118:L132)</f>
        <v>514030219.43789023</v>
      </c>
      <c r="M133" s="92">
        <f>SUM(M118:M132)</f>
        <v>292986673.47550923</v>
      </c>
      <c r="N133" s="92">
        <f>SUM(N118:N132)</f>
        <v>88291191.728352398</v>
      </c>
      <c r="O133" s="92">
        <f>SUM(O118:O132)</f>
        <v>895308084.64175177</v>
      </c>
      <c r="P133" s="261"/>
      <c r="Q133" s="261"/>
      <c r="R133" s="261"/>
      <c r="S133" s="261"/>
      <c r="T133" s="247"/>
    </row>
    <row r="134" spans="1:20" s="1" customFormat="1" x14ac:dyDescent="0.25">
      <c r="C134" s="4"/>
      <c r="H134" s="3"/>
      <c r="I134" s="3"/>
      <c r="J134" s="3"/>
      <c r="K134" s="3"/>
      <c r="L134" s="81"/>
      <c r="M134" s="90">
        <f>SUM(M133:N133)</f>
        <v>381277865.20386159</v>
      </c>
      <c r="N134" s="81"/>
      <c r="O134" s="81"/>
      <c r="P134" s="259"/>
      <c r="Q134" s="259"/>
      <c r="R134" s="259"/>
      <c r="S134" s="259"/>
      <c r="T134" s="232"/>
    </row>
    <row r="135" spans="1:20" s="1" customFormat="1" x14ac:dyDescent="0.25">
      <c r="C135" s="4"/>
      <c r="H135" s="3"/>
      <c r="I135" s="3"/>
      <c r="J135" s="3"/>
      <c r="K135" s="3"/>
      <c r="L135" s="81"/>
      <c r="M135" s="81"/>
      <c r="N135" s="81"/>
      <c r="O135" s="81"/>
      <c r="P135" s="259"/>
      <c r="Q135" s="259"/>
      <c r="R135" s="259"/>
      <c r="S135" s="259"/>
      <c r="T135" s="232"/>
    </row>
    <row r="136" spans="1:20" s="1" customFormat="1" x14ac:dyDescent="0.25">
      <c r="C136" s="4"/>
      <c r="H136" s="3"/>
      <c r="I136" s="3"/>
      <c r="J136" s="3"/>
      <c r="K136" s="3"/>
      <c r="L136" s="81"/>
      <c r="M136" s="81"/>
      <c r="N136" s="81"/>
      <c r="O136" s="81"/>
      <c r="P136" s="259"/>
      <c r="Q136" s="259"/>
      <c r="R136" s="259"/>
      <c r="S136" s="259"/>
      <c r="T136" s="232"/>
    </row>
    <row r="137" spans="1:20" s="1" customFormat="1" ht="12" thickBot="1" x14ac:dyDescent="0.3">
      <c r="C137" s="4"/>
      <c r="H137" s="3"/>
      <c r="I137" s="3"/>
      <c r="J137" s="3"/>
      <c r="K137" s="3"/>
      <c r="L137" s="81"/>
      <c r="M137" s="81"/>
      <c r="N137" s="81"/>
      <c r="O137" s="81"/>
      <c r="P137" s="259"/>
      <c r="Q137" s="259"/>
      <c r="R137" s="259"/>
      <c r="S137" s="259"/>
      <c r="T137" s="232"/>
    </row>
    <row r="138" spans="1:20" ht="31.5" customHeight="1" thickBot="1" x14ac:dyDescent="0.2">
      <c r="B138" s="170" t="s">
        <v>310</v>
      </c>
      <c r="C138" s="171" t="s">
        <v>311</v>
      </c>
      <c r="D138" s="170" t="s">
        <v>741</v>
      </c>
      <c r="E138" s="171" t="s">
        <v>312</v>
      </c>
      <c r="F138" s="170" t="s">
        <v>313</v>
      </c>
      <c r="G138" s="196" t="s">
        <v>750</v>
      </c>
      <c r="H138" s="172" t="s">
        <v>429</v>
      </c>
      <c r="I138" s="172" t="s">
        <v>315</v>
      </c>
      <c r="J138" s="172" t="s">
        <v>316</v>
      </c>
      <c r="K138" s="172" t="s">
        <v>317</v>
      </c>
      <c r="L138" s="173" t="s">
        <v>318</v>
      </c>
      <c r="M138" s="173" t="s">
        <v>3</v>
      </c>
      <c r="N138" s="173" t="s">
        <v>430</v>
      </c>
      <c r="O138" s="173" t="s">
        <v>431</v>
      </c>
    </row>
    <row r="139" spans="1:20" s="2" customFormat="1" ht="15.75" customHeight="1" x14ac:dyDescent="0.25">
      <c r="A139" s="1"/>
      <c r="B139" s="327" t="s">
        <v>558</v>
      </c>
      <c r="C139" s="328"/>
      <c r="D139" s="328"/>
      <c r="E139" s="328"/>
      <c r="F139" s="328"/>
      <c r="G139" s="329"/>
      <c r="H139" s="51" t="s">
        <v>320</v>
      </c>
      <c r="I139" s="309" t="s">
        <v>558</v>
      </c>
      <c r="J139" s="310"/>
      <c r="K139" s="52" t="s">
        <v>320</v>
      </c>
      <c r="L139" s="229"/>
      <c r="M139" s="230"/>
      <c r="N139" s="230"/>
      <c r="O139" s="231" t="s">
        <v>518</v>
      </c>
      <c r="P139" s="259"/>
      <c r="Q139" s="259"/>
      <c r="R139" s="259"/>
      <c r="S139" s="259"/>
      <c r="T139" s="232"/>
    </row>
    <row r="140" spans="1:20" ht="22.5" customHeight="1" x14ac:dyDescent="0.15">
      <c r="B140" s="335">
        <v>1</v>
      </c>
      <c r="C140" s="311" t="s">
        <v>644</v>
      </c>
      <c r="D140" s="193"/>
      <c r="E140" s="335" t="s">
        <v>412</v>
      </c>
      <c r="F140" s="28" t="s">
        <v>113</v>
      </c>
      <c r="G140" s="28"/>
      <c r="H140" s="333">
        <v>2904</v>
      </c>
      <c r="I140" s="34" t="s">
        <v>114</v>
      </c>
      <c r="J140" s="34" t="s">
        <v>0</v>
      </c>
      <c r="K140" s="36">
        <v>1452</v>
      </c>
      <c r="L140" s="30">
        <v>145199999.99999997</v>
      </c>
      <c r="M140" s="30">
        <v>136821188.33310416</v>
      </c>
      <c r="N140" s="30">
        <v>55483162.461416401</v>
      </c>
      <c r="O140" s="56">
        <f>SUM(L140:N140)</f>
        <v>337504350.79452056</v>
      </c>
    </row>
    <row r="141" spans="1:20" ht="22.5" customHeight="1" x14ac:dyDescent="0.15">
      <c r="B141" s="335"/>
      <c r="C141" s="311"/>
      <c r="D141" s="192"/>
      <c r="E141" s="335"/>
      <c r="F141" s="28" t="s">
        <v>115</v>
      </c>
      <c r="G141" s="28"/>
      <c r="H141" s="334"/>
      <c r="I141" s="34" t="s">
        <v>486</v>
      </c>
      <c r="J141" s="34" t="s">
        <v>7</v>
      </c>
      <c r="K141" s="36">
        <v>1452</v>
      </c>
      <c r="L141" s="30">
        <v>145200000</v>
      </c>
      <c r="M141" s="30">
        <v>150458821.89956164</v>
      </c>
      <c r="N141" s="30">
        <v>69980407.100438356</v>
      </c>
      <c r="O141" s="56">
        <f>SUM(L141:N141)</f>
        <v>365639229</v>
      </c>
    </row>
    <row r="142" spans="1:20" s="1" customFormat="1" ht="12" thickBot="1" x14ac:dyDescent="0.3">
      <c r="C142" s="4"/>
      <c r="H142" s="3"/>
      <c r="I142" s="3"/>
      <c r="J142" s="3"/>
      <c r="K142" s="3"/>
      <c r="L142" s="5"/>
      <c r="M142" s="5"/>
      <c r="N142" s="5"/>
      <c r="O142" s="5"/>
      <c r="P142" s="259"/>
      <c r="Q142" s="259"/>
      <c r="R142" s="259"/>
      <c r="S142" s="259"/>
      <c r="T142" s="232"/>
    </row>
    <row r="143" spans="1:20" s="2" customFormat="1" ht="22.5" customHeight="1" thickBot="1" x14ac:dyDescent="0.3">
      <c r="A143" s="1"/>
      <c r="C143" s="83"/>
      <c r="D143" s="83"/>
      <c r="E143" s="320" t="s">
        <v>412</v>
      </c>
      <c r="F143" s="322"/>
      <c r="G143" s="71" t="s">
        <v>677</v>
      </c>
      <c r="H143" s="330" t="s">
        <v>4</v>
      </c>
      <c r="I143" s="331"/>
      <c r="J143" s="332"/>
      <c r="K143" s="71" t="s">
        <v>677</v>
      </c>
      <c r="L143" s="92">
        <f>SUM(L140:L142)</f>
        <v>290400000</v>
      </c>
      <c r="M143" s="92">
        <f>SUM(M140:M142)</f>
        <v>287280010.23266578</v>
      </c>
      <c r="N143" s="92">
        <f>SUM(N140:N142)</f>
        <v>125463569.56185475</v>
      </c>
      <c r="O143" s="92">
        <f>SUM(O140:O142)</f>
        <v>703143579.79452062</v>
      </c>
      <c r="P143" s="261"/>
      <c r="Q143" s="261"/>
      <c r="R143" s="261"/>
      <c r="S143" s="261"/>
      <c r="T143" s="247"/>
    </row>
    <row r="144" spans="1:20" s="1" customFormat="1" x14ac:dyDescent="0.25">
      <c r="C144" s="4"/>
      <c r="H144" s="3"/>
      <c r="L144" s="81"/>
      <c r="M144" s="90">
        <f>SUM(M143:N143)</f>
        <v>412743579.7945205</v>
      </c>
      <c r="N144" s="81"/>
      <c r="O144" s="81"/>
      <c r="P144" s="259"/>
      <c r="Q144" s="259"/>
      <c r="R144" s="259"/>
      <c r="S144" s="259"/>
      <c r="T144" s="232"/>
    </row>
    <row r="145" spans="1:20" s="1" customFormat="1" x14ac:dyDescent="0.25">
      <c r="C145" s="4"/>
      <c r="H145" s="3"/>
      <c r="L145" s="81"/>
      <c r="M145" s="90"/>
      <c r="N145" s="81"/>
      <c r="O145" s="81"/>
      <c r="P145" s="259"/>
      <c r="Q145" s="259"/>
      <c r="R145" s="259"/>
      <c r="S145" s="259"/>
      <c r="T145" s="232"/>
    </row>
    <row r="146" spans="1:20" s="1" customFormat="1" x14ac:dyDescent="0.25">
      <c r="C146" s="4"/>
      <c r="H146" s="3"/>
      <c r="L146" s="81"/>
      <c r="M146" s="90"/>
      <c r="N146" s="81"/>
      <c r="O146" s="81"/>
      <c r="P146" s="259"/>
      <c r="Q146" s="259"/>
      <c r="R146" s="259"/>
      <c r="S146" s="259"/>
      <c r="T146" s="232"/>
    </row>
    <row r="147" spans="1:20" s="1" customFormat="1" ht="12" thickBot="1" x14ac:dyDescent="0.3">
      <c r="C147" s="4"/>
      <c r="H147" s="3"/>
      <c r="L147" s="81"/>
      <c r="M147" s="81"/>
      <c r="N147" s="81"/>
      <c r="O147" s="81"/>
      <c r="P147" s="259"/>
      <c r="Q147" s="259"/>
      <c r="R147" s="259"/>
      <c r="S147" s="259"/>
      <c r="T147" s="232"/>
    </row>
    <row r="148" spans="1:20" s="2" customFormat="1" ht="22.5" customHeight="1" thickBot="1" x14ac:dyDescent="0.3">
      <c r="A148" s="1"/>
      <c r="C148" s="346" t="s">
        <v>742</v>
      </c>
      <c r="D148" s="347"/>
      <c r="E148" s="348"/>
      <c r="F148" s="349"/>
      <c r="G148" s="1"/>
      <c r="H148" s="320" t="s">
        <v>469</v>
      </c>
      <c r="I148" s="321"/>
      <c r="J148" s="322"/>
      <c r="K148" s="71" t="s">
        <v>677</v>
      </c>
      <c r="L148" s="92">
        <f>SUM(L8+L40+L86+L97+L111+L133+L143)</f>
        <v>5865400243.8507681</v>
      </c>
      <c r="M148" s="92">
        <f>SUM(M8+M40+M86+M97+M111+M133+M143)</f>
        <v>3798924884.0890417</v>
      </c>
      <c r="N148" s="92">
        <f>SUM(N8+N40+N86+N97+N111+N133+N143)</f>
        <v>2331170496.327805</v>
      </c>
      <c r="O148" s="92">
        <f>SUM(L148+M149)</f>
        <v>11995495624.267616</v>
      </c>
      <c r="P148" s="259"/>
      <c r="Q148" s="259"/>
      <c r="R148" s="259"/>
      <c r="S148" s="259"/>
      <c r="T148" s="232"/>
    </row>
    <row r="149" spans="1:20" ht="22.5" customHeight="1" thickBot="1" x14ac:dyDescent="0.2">
      <c r="C149" s="350"/>
      <c r="D149" s="351"/>
      <c r="E149" s="352"/>
      <c r="F149" s="353"/>
      <c r="G149" s="1"/>
      <c r="H149" s="320" t="s">
        <v>517</v>
      </c>
      <c r="I149" s="321"/>
      <c r="J149" s="322"/>
      <c r="K149" s="307" t="s">
        <v>677</v>
      </c>
      <c r="L149" s="308"/>
      <c r="M149" s="94">
        <f>SUM(M148+N148)</f>
        <v>6130095380.4168472</v>
      </c>
      <c r="N149" s="95"/>
      <c r="O149" s="93" t="s">
        <v>558</v>
      </c>
    </row>
    <row r="150" spans="1:20" ht="14.25" customHeight="1" x14ac:dyDescent="0.15"/>
    <row r="151" spans="1:20" x14ac:dyDescent="0.15"/>
    <row r="152" spans="1:20" x14ac:dyDescent="0.15"/>
    <row r="153" spans="1:20" hidden="1" x14ac:dyDescent="0.15">
      <c r="I153" s="11" t="s">
        <v>534</v>
      </c>
    </row>
    <row r="154" spans="1:20" x14ac:dyDescent="0.15"/>
    <row r="155" spans="1:20" x14ac:dyDescent="0.15"/>
    <row r="156" spans="1:20" x14ac:dyDescent="0.15"/>
    <row r="157" spans="1:20" x14ac:dyDescent="0.15"/>
    <row r="158" spans="1:20" x14ac:dyDescent="0.15"/>
    <row r="159" spans="1:20" x14ac:dyDescent="0.15"/>
    <row r="160" spans="1:20" x14ac:dyDescent="0.15"/>
    <row r="161" x14ac:dyDescent="0.15"/>
    <row r="162" x14ac:dyDescent="0.15"/>
    <row r="163" x14ac:dyDescent="0.15"/>
    <row r="164" x14ac:dyDescent="0.15"/>
    <row r="165" x14ac:dyDescent="0.15"/>
    <row r="166" x14ac:dyDescent="0.15"/>
    <row r="167" x14ac:dyDescent="0.15"/>
    <row r="168" x14ac:dyDescent="0.15"/>
    <row r="169" x14ac:dyDescent="0.15"/>
    <row r="170" x14ac:dyDescent="0.15"/>
    <row r="171" x14ac:dyDescent="0.15"/>
    <row r="172" x14ac:dyDescent="0.15"/>
    <row r="173" x14ac:dyDescent="0.15"/>
    <row r="174" x14ac:dyDescent="0.15"/>
    <row r="175" x14ac:dyDescent="0.15"/>
    <row r="176" x14ac:dyDescent="0.15"/>
    <row r="181" x14ac:dyDescent="0.15"/>
    <row r="182" x14ac:dyDescent="0.15"/>
    <row r="185" x14ac:dyDescent="0.15"/>
    <row r="197" x14ac:dyDescent="0.15"/>
    <row r="198" x14ac:dyDescent="0.15"/>
    <row r="199" x14ac:dyDescent="0.15"/>
    <row r="200" x14ac:dyDescent="0.15"/>
    <row r="201" x14ac:dyDescent="0.15"/>
    <row r="202" x14ac:dyDescent="0.15"/>
    <row r="203" x14ac:dyDescent="0.15"/>
    <row r="204" x14ac:dyDescent="0.15"/>
    <row r="206" x14ac:dyDescent="0.15"/>
    <row r="207" x14ac:dyDescent="0.15"/>
    <row r="208" x14ac:dyDescent="0.15"/>
    <row r="209" x14ac:dyDescent="0.15"/>
    <row r="210" x14ac:dyDescent="0.15"/>
    <row r="211" x14ac:dyDescent="0.15"/>
    <row r="212" x14ac:dyDescent="0.15"/>
    <row r="213" x14ac:dyDescent="0.15"/>
    <row r="214" x14ac:dyDescent="0.15"/>
    <row r="215" x14ac:dyDescent="0.15"/>
    <row r="216" x14ac:dyDescent="0.15"/>
    <row r="217" x14ac:dyDescent="0.15"/>
    <row r="218" x14ac:dyDescent="0.15"/>
    <row r="219" x14ac:dyDescent="0.15"/>
    <row r="220" x14ac:dyDescent="0.15"/>
    <row r="221" x14ac:dyDescent="0.15"/>
    <row r="222" x14ac:dyDescent="0.15"/>
    <row r="223" x14ac:dyDescent="0.15"/>
    <row r="224" x14ac:dyDescent="0.15"/>
    <row r="226" x14ac:dyDescent="0.15"/>
    <row r="227" x14ac:dyDescent="0.15"/>
    <row r="228" x14ac:dyDescent="0.15"/>
    <row r="229" x14ac:dyDescent="0.15"/>
    <row r="230" x14ac:dyDescent="0.15"/>
    <row r="231" x14ac:dyDescent="0.15"/>
    <row r="232" x14ac:dyDescent="0.15"/>
    <row r="233" x14ac:dyDescent="0.15"/>
    <row r="234" x14ac:dyDescent="0.15"/>
  </sheetData>
  <sortState ref="B41:AC75">
    <sortCondition ref="C40"/>
  </sortState>
  <mergeCells count="125">
    <mergeCell ref="H125:H128"/>
    <mergeCell ref="B139:G139"/>
    <mergeCell ref="C120:C121"/>
    <mergeCell ref="B120:B121"/>
    <mergeCell ref="C122:C123"/>
    <mergeCell ref="B122:B123"/>
    <mergeCell ref="E122:E123"/>
    <mergeCell ref="H122:H123"/>
    <mergeCell ref="C118:C119"/>
    <mergeCell ref="B118:B119"/>
    <mergeCell ref="E118:E119"/>
    <mergeCell ref="H118:H119"/>
    <mergeCell ref="H120:H121"/>
    <mergeCell ref="E120:E121"/>
    <mergeCell ref="E133:F133"/>
    <mergeCell ref="H130:H131"/>
    <mergeCell ref="C130:C131"/>
    <mergeCell ref="B130:B131"/>
    <mergeCell ref="C125:C128"/>
    <mergeCell ref="B125:B128"/>
    <mergeCell ref="E125:E128"/>
    <mergeCell ref="I117:J117"/>
    <mergeCell ref="C82:C83"/>
    <mergeCell ref="H82:H83"/>
    <mergeCell ref="E93:E95"/>
    <mergeCell ref="E67:E68"/>
    <mergeCell ref="E86:F86"/>
    <mergeCell ref="E97:F97"/>
    <mergeCell ref="E111:F111"/>
    <mergeCell ref="H97:J97"/>
    <mergeCell ref="E76:E77"/>
    <mergeCell ref="B92:G92"/>
    <mergeCell ref="B93:B95"/>
    <mergeCell ref="E69:E70"/>
    <mergeCell ref="H93:H95"/>
    <mergeCell ref="H67:H68"/>
    <mergeCell ref="C72:C73"/>
    <mergeCell ref="I5:J5"/>
    <mergeCell ref="E8:F8"/>
    <mergeCell ref="H8:J8"/>
    <mergeCell ref="H23:H25"/>
    <mergeCell ref="E23:E25"/>
    <mergeCell ref="I14:J14"/>
    <mergeCell ref="B27:B28"/>
    <mergeCell ref="E27:E28"/>
    <mergeCell ref="H27:H28"/>
    <mergeCell ref="C15:C16"/>
    <mergeCell ref="B15:B16"/>
    <mergeCell ref="E15:E16"/>
    <mergeCell ref="H15:H16"/>
    <mergeCell ref="H20:H21"/>
    <mergeCell ref="B5:G5"/>
    <mergeCell ref="B14:G14"/>
    <mergeCell ref="C20:C21"/>
    <mergeCell ref="K149:L149"/>
    <mergeCell ref="C148:F149"/>
    <mergeCell ref="C140:C141"/>
    <mergeCell ref="I139:J139"/>
    <mergeCell ref="H49:H50"/>
    <mergeCell ref="C47:C48"/>
    <mergeCell ref="B47:B48"/>
    <mergeCell ref="E47:E48"/>
    <mergeCell ref="B65:B66"/>
    <mergeCell ref="C65:C66"/>
    <mergeCell ref="E65:E66"/>
    <mergeCell ref="H80:H81"/>
    <mergeCell ref="H47:H48"/>
    <mergeCell ref="C76:C77"/>
    <mergeCell ref="B49:B50"/>
    <mergeCell ref="H111:J111"/>
    <mergeCell ref="I103:J103"/>
    <mergeCell ref="C67:C68"/>
    <mergeCell ref="C93:C95"/>
    <mergeCell ref="H149:J149"/>
    <mergeCell ref="B67:B68"/>
    <mergeCell ref="E143:F143"/>
    <mergeCell ref="H133:J133"/>
    <mergeCell ref="H143:J143"/>
    <mergeCell ref="H40:J40"/>
    <mergeCell ref="H54:H55"/>
    <mergeCell ref="H37:H38"/>
    <mergeCell ref="I46:J46"/>
    <mergeCell ref="D20:D21"/>
    <mergeCell ref="C37:C38"/>
    <mergeCell ref="B37:B38"/>
    <mergeCell ref="C49:C50"/>
    <mergeCell ref="B54:B55"/>
    <mergeCell ref="E54:E55"/>
    <mergeCell ref="C54:C55"/>
    <mergeCell ref="B46:G46"/>
    <mergeCell ref="B20:B21"/>
    <mergeCell ref="B33:B36"/>
    <mergeCell ref="E33:E36"/>
    <mergeCell ref="D33:D36"/>
    <mergeCell ref="E37:E38"/>
    <mergeCell ref="E20:E21"/>
    <mergeCell ref="E40:F40"/>
    <mergeCell ref="C33:C36"/>
    <mergeCell ref="C23:C25"/>
    <mergeCell ref="B23:B25"/>
    <mergeCell ref="C27:C28"/>
    <mergeCell ref="H148:J148"/>
    <mergeCell ref="H76:H77"/>
    <mergeCell ref="H69:H70"/>
    <mergeCell ref="H65:H66"/>
    <mergeCell ref="E74:E75"/>
    <mergeCell ref="I92:J92"/>
    <mergeCell ref="E82:E83"/>
    <mergeCell ref="B117:G117"/>
    <mergeCell ref="C80:C81"/>
    <mergeCell ref="B80:B81"/>
    <mergeCell ref="E80:E81"/>
    <mergeCell ref="B72:B73"/>
    <mergeCell ref="C74:C75"/>
    <mergeCell ref="H86:J86"/>
    <mergeCell ref="B74:B75"/>
    <mergeCell ref="H140:H141"/>
    <mergeCell ref="B69:B70"/>
    <mergeCell ref="B76:B77"/>
    <mergeCell ref="E72:E73"/>
    <mergeCell ref="B140:B141"/>
    <mergeCell ref="E140:E141"/>
    <mergeCell ref="B103:G103"/>
    <mergeCell ref="B82:B83"/>
    <mergeCell ref="C69:C70"/>
  </mergeCells>
  <pageMargins left="0.7" right="0.7" top="0.75" bottom="0.75" header="0.3" footer="0.3"/>
  <pageSetup scale="69" orientation="landscape" r:id="rId1"/>
  <rowBreaks count="2" manualBreakCount="2">
    <brk id="73" max="16383" man="1"/>
    <brk id="1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0.59999389629810485"/>
  </sheetPr>
  <dimension ref="A1:WWF177"/>
  <sheetViews>
    <sheetView showGridLines="0" workbookViewId="0">
      <pane ySplit="5" topLeftCell="A6" activePane="bottomLeft" state="frozen"/>
      <selection pane="bottomLeft" activeCell="A5" sqref="A5"/>
    </sheetView>
  </sheetViews>
  <sheetFormatPr defaultColWidth="0" defaultRowHeight="11.25" zeroHeight="1" x14ac:dyDescent="0.25"/>
  <cols>
    <col min="1" max="1" width="3" style="87" customWidth="1"/>
    <col min="2" max="2" width="4.28515625" style="11" customWidth="1"/>
    <col min="3" max="3" width="50.5703125" style="14" customWidth="1"/>
    <col min="4" max="4" width="6.7109375" style="11" hidden="1" customWidth="1"/>
    <col min="5" max="5" width="10.28515625" style="11" bestFit="1" customWidth="1"/>
    <col min="6" max="6" width="6.7109375" style="11" customWidth="1"/>
    <col min="7" max="7" width="6.7109375" style="11" hidden="1" customWidth="1"/>
    <col min="8" max="8" width="12" style="15" customWidth="1"/>
    <col min="9" max="9" width="11" style="11" customWidth="1"/>
    <col min="10" max="10" width="7.42578125" style="11" customWidth="1"/>
    <col min="11" max="11" width="9.7109375" style="11" customWidth="1"/>
    <col min="12" max="12" width="15" style="17" bestFit="1" customWidth="1"/>
    <col min="13" max="13" width="14.85546875" style="17" bestFit="1" customWidth="1"/>
    <col min="14" max="14" width="13.28515625" style="17" bestFit="1" customWidth="1"/>
    <col min="15" max="15" width="15" style="17" bestFit="1" customWidth="1"/>
    <col min="16" max="16" width="6.5703125" style="259" customWidth="1"/>
    <col min="17" max="17" width="4.7109375" style="232" customWidth="1"/>
    <col min="18" max="260" width="9.140625" style="11" hidden="1"/>
    <col min="261" max="261" width="4.28515625" style="11" hidden="1"/>
    <col min="262" max="262" width="34.7109375" style="11" hidden="1"/>
    <col min="263" max="263" width="13.140625" style="11" hidden="1"/>
    <col min="264" max="264" width="6.7109375" style="11" hidden="1"/>
    <col min="265" max="265" width="10" style="11" hidden="1"/>
    <col min="266" max="266" width="11" style="11" hidden="1"/>
    <col min="267" max="267" width="4.5703125" style="11" hidden="1"/>
    <col min="268" max="268" width="9.7109375" style="11" hidden="1"/>
    <col min="269" max="269" width="13" style="11" hidden="1"/>
    <col min="270" max="270" width="12" style="11" hidden="1"/>
    <col min="271" max="271" width="11.7109375" style="11" hidden="1"/>
    <col min="272" max="272" width="13.140625" style="11" hidden="1"/>
    <col min="273" max="516" width="9.140625" style="11" hidden="1"/>
    <col min="517" max="517" width="4.28515625" style="11" hidden="1"/>
    <col min="518" max="518" width="34.7109375" style="11" hidden="1"/>
    <col min="519" max="519" width="13.140625" style="11" hidden="1"/>
    <col min="520" max="520" width="6.7109375" style="11" hidden="1"/>
    <col min="521" max="521" width="10" style="11" hidden="1"/>
    <col min="522" max="522" width="11" style="11" hidden="1"/>
    <col min="523" max="523" width="4.5703125" style="11" hidden="1"/>
    <col min="524" max="524" width="9.7109375" style="11" hidden="1"/>
    <col min="525" max="525" width="13" style="11" hidden="1"/>
    <col min="526" max="526" width="12" style="11" hidden="1"/>
    <col min="527" max="527" width="11.7109375" style="11" hidden="1"/>
    <col min="528" max="528" width="13.140625" style="11" hidden="1"/>
    <col min="529" max="772" width="9.140625" style="11" hidden="1"/>
    <col min="773" max="773" width="4.28515625" style="11" hidden="1"/>
    <col min="774" max="774" width="34.7109375" style="11" hidden="1"/>
    <col min="775" max="775" width="13.140625" style="11" hidden="1"/>
    <col min="776" max="776" width="6.7109375" style="11" hidden="1"/>
    <col min="777" max="777" width="10" style="11" hidden="1"/>
    <col min="778" max="778" width="11" style="11" hidden="1"/>
    <col min="779" max="779" width="4.5703125" style="11" hidden="1"/>
    <col min="780" max="780" width="9.7109375" style="11" hidden="1"/>
    <col min="781" max="781" width="13" style="11" hidden="1"/>
    <col min="782" max="782" width="12" style="11" hidden="1"/>
    <col min="783" max="783" width="11.7109375" style="11" hidden="1"/>
    <col min="784" max="784" width="13.140625" style="11" hidden="1"/>
    <col min="785" max="1028" width="9.140625" style="11" hidden="1"/>
    <col min="1029" max="1029" width="4.28515625" style="11" hidden="1"/>
    <col min="1030" max="1030" width="34.7109375" style="11" hidden="1"/>
    <col min="1031" max="1031" width="13.140625" style="11" hidden="1"/>
    <col min="1032" max="1032" width="6.7109375" style="11" hidden="1"/>
    <col min="1033" max="1033" width="10" style="11" hidden="1"/>
    <col min="1034" max="1034" width="11" style="11" hidden="1"/>
    <col min="1035" max="1035" width="4.5703125" style="11" hidden="1"/>
    <col min="1036" max="1036" width="9.7109375" style="11" hidden="1"/>
    <col min="1037" max="1037" width="13" style="11" hidden="1"/>
    <col min="1038" max="1038" width="12" style="11" hidden="1"/>
    <col min="1039" max="1039" width="11.7109375" style="11" hidden="1"/>
    <col min="1040" max="1040" width="13.140625" style="11" hidden="1"/>
    <col min="1041" max="1284" width="9.140625" style="11" hidden="1"/>
    <col min="1285" max="1285" width="4.28515625" style="11" hidden="1"/>
    <col min="1286" max="1286" width="34.7109375" style="11" hidden="1"/>
    <col min="1287" max="1287" width="13.140625" style="11" hidden="1"/>
    <col min="1288" max="1288" width="6.7109375" style="11" hidden="1"/>
    <col min="1289" max="1289" width="10" style="11" hidden="1"/>
    <col min="1290" max="1290" width="11" style="11" hidden="1"/>
    <col min="1291" max="1291" width="4.5703125" style="11" hidden="1"/>
    <col min="1292" max="1292" width="9.7109375" style="11" hidden="1"/>
    <col min="1293" max="1293" width="13" style="11" hidden="1"/>
    <col min="1294" max="1294" width="12" style="11" hidden="1"/>
    <col min="1295" max="1295" width="11.7109375" style="11" hidden="1"/>
    <col min="1296" max="1296" width="13.140625" style="11" hidden="1"/>
    <col min="1297" max="1540" width="9.140625" style="11" hidden="1"/>
    <col min="1541" max="1541" width="4.28515625" style="11" hidden="1"/>
    <col min="1542" max="1542" width="34.7109375" style="11" hidden="1"/>
    <col min="1543" max="1543" width="13.140625" style="11" hidden="1"/>
    <col min="1544" max="1544" width="6.7109375" style="11" hidden="1"/>
    <col min="1545" max="1545" width="10" style="11" hidden="1"/>
    <col min="1546" max="1546" width="11" style="11" hidden="1"/>
    <col min="1547" max="1547" width="4.5703125" style="11" hidden="1"/>
    <col min="1548" max="1548" width="9.7109375" style="11" hidden="1"/>
    <col min="1549" max="1549" width="13" style="11" hidden="1"/>
    <col min="1550" max="1550" width="12" style="11" hidden="1"/>
    <col min="1551" max="1551" width="11.7109375" style="11" hidden="1"/>
    <col min="1552" max="1552" width="13.140625" style="11" hidden="1"/>
    <col min="1553" max="1796" width="9.140625" style="11" hidden="1"/>
    <col min="1797" max="1797" width="4.28515625" style="11" hidden="1"/>
    <col min="1798" max="1798" width="34.7109375" style="11" hidden="1"/>
    <col min="1799" max="1799" width="13.140625" style="11" hidden="1"/>
    <col min="1800" max="1800" width="6.7109375" style="11" hidden="1"/>
    <col min="1801" max="1801" width="10" style="11" hidden="1"/>
    <col min="1802" max="1802" width="11" style="11" hidden="1"/>
    <col min="1803" max="1803" width="4.5703125" style="11" hidden="1"/>
    <col min="1804" max="1804" width="9.7109375" style="11" hidden="1"/>
    <col min="1805" max="1805" width="13" style="11" hidden="1"/>
    <col min="1806" max="1806" width="12" style="11" hidden="1"/>
    <col min="1807" max="1807" width="11.7109375" style="11" hidden="1"/>
    <col min="1808" max="1808" width="13.140625" style="11" hidden="1"/>
    <col min="1809" max="2052" width="9.140625" style="11" hidden="1"/>
    <col min="2053" max="2053" width="4.28515625" style="11" hidden="1"/>
    <col min="2054" max="2054" width="34.7109375" style="11" hidden="1"/>
    <col min="2055" max="2055" width="13.140625" style="11" hidden="1"/>
    <col min="2056" max="2056" width="6.7109375" style="11" hidden="1"/>
    <col min="2057" max="2057" width="10" style="11" hidden="1"/>
    <col min="2058" max="2058" width="11" style="11" hidden="1"/>
    <col min="2059" max="2059" width="4.5703125" style="11" hidden="1"/>
    <col min="2060" max="2060" width="9.7109375" style="11" hidden="1"/>
    <col min="2061" max="2061" width="13" style="11" hidden="1"/>
    <col min="2062" max="2062" width="12" style="11" hidden="1"/>
    <col min="2063" max="2063" width="11.7109375" style="11" hidden="1"/>
    <col min="2064" max="2064" width="13.140625" style="11" hidden="1"/>
    <col min="2065" max="2308" width="9.140625" style="11" hidden="1"/>
    <col min="2309" max="2309" width="4.28515625" style="11" hidden="1"/>
    <col min="2310" max="2310" width="34.7109375" style="11" hidden="1"/>
    <col min="2311" max="2311" width="13.140625" style="11" hidden="1"/>
    <col min="2312" max="2312" width="6.7109375" style="11" hidden="1"/>
    <col min="2313" max="2313" width="10" style="11" hidden="1"/>
    <col min="2314" max="2314" width="11" style="11" hidden="1"/>
    <col min="2315" max="2315" width="4.5703125" style="11" hidden="1"/>
    <col min="2316" max="2316" width="9.7109375" style="11" hidden="1"/>
    <col min="2317" max="2317" width="13" style="11" hidden="1"/>
    <col min="2318" max="2318" width="12" style="11" hidden="1"/>
    <col min="2319" max="2319" width="11.7109375" style="11" hidden="1"/>
    <col min="2320" max="2320" width="13.140625" style="11" hidden="1"/>
    <col min="2321" max="2564" width="9.140625" style="11" hidden="1"/>
    <col min="2565" max="2565" width="4.28515625" style="11" hidden="1"/>
    <col min="2566" max="2566" width="34.7109375" style="11" hidden="1"/>
    <col min="2567" max="2567" width="13.140625" style="11" hidden="1"/>
    <col min="2568" max="2568" width="6.7109375" style="11" hidden="1"/>
    <col min="2569" max="2569" width="10" style="11" hidden="1"/>
    <col min="2570" max="2570" width="11" style="11" hidden="1"/>
    <col min="2571" max="2571" width="4.5703125" style="11" hidden="1"/>
    <col min="2572" max="2572" width="9.7109375" style="11" hidden="1"/>
    <col min="2573" max="2573" width="13" style="11" hidden="1"/>
    <col min="2574" max="2574" width="12" style="11" hidden="1"/>
    <col min="2575" max="2575" width="11.7109375" style="11" hidden="1"/>
    <col min="2576" max="2576" width="13.140625" style="11" hidden="1"/>
    <col min="2577" max="2820" width="9.140625" style="11" hidden="1"/>
    <col min="2821" max="2821" width="4.28515625" style="11" hidden="1"/>
    <col min="2822" max="2822" width="34.7109375" style="11" hidden="1"/>
    <col min="2823" max="2823" width="13.140625" style="11" hidden="1"/>
    <col min="2824" max="2824" width="6.7109375" style="11" hidden="1"/>
    <col min="2825" max="2825" width="10" style="11" hidden="1"/>
    <col min="2826" max="2826" width="11" style="11" hidden="1"/>
    <col min="2827" max="2827" width="4.5703125" style="11" hidden="1"/>
    <col min="2828" max="2828" width="9.7109375" style="11" hidden="1"/>
    <col min="2829" max="2829" width="13" style="11" hidden="1"/>
    <col min="2830" max="2830" width="12" style="11" hidden="1"/>
    <col min="2831" max="2831" width="11.7109375" style="11" hidden="1"/>
    <col min="2832" max="2832" width="13.140625" style="11" hidden="1"/>
    <col min="2833" max="3076" width="9.140625" style="11" hidden="1"/>
    <col min="3077" max="3077" width="4.28515625" style="11" hidden="1"/>
    <col min="3078" max="3078" width="34.7109375" style="11" hidden="1"/>
    <col min="3079" max="3079" width="13.140625" style="11" hidden="1"/>
    <col min="3080" max="3080" width="6.7109375" style="11" hidden="1"/>
    <col min="3081" max="3081" width="10" style="11" hidden="1"/>
    <col min="3082" max="3082" width="11" style="11" hidden="1"/>
    <col min="3083" max="3083" width="4.5703125" style="11" hidden="1"/>
    <col min="3084" max="3084" width="9.7109375" style="11" hidden="1"/>
    <col min="3085" max="3085" width="13" style="11" hidden="1"/>
    <col min="3086" max="3086" width="12" style="11" hidden="1"/>
    <col min="3087" max="3087" width="11.7109375" style="11" hidden="1"/>
    <col min="3088" max="3088" width="13.140625" style="11" hidden="1"/>
    <col min="3089" max="3332" width="9.140625" style="11" hidden="1"/>
    <col min="3333" max="3333" width="4.28515625" style="11" hidden="1"/>
    <col min="3334" max="3334" width="34.7109375" style="11" hidden="1"/>
    <col min="3335" max="3335" width="13.140625" style="11" hidden="1"/>
    <col min="3336" max="3336" width="6.7109375" style="11" hidden="1"/>
    <col min="3337" max="3337" width="10" style="11" hidden="1"/>
    <col min="3338" max="3338" width="11" style="11" hidden="1"/>
    <col min="3339" max="3339" width="4.5703125" style="11" hidden="1"/>
    <col min="3340" max="3340" width="9.7109375" style="11" hidden="1"/>
    <col min="3341" max="3341" width="13" style="11" hidden="1"/>
    <col min="3342" max="3342" width="12" style="11" hidden="1"/>
    <col min="3343" max="3343" width="11.7109375" style="11" hidden="1"/>
    <col min="3344" max="3344" width="13.140625" style="11" hidden="1"/>
    <col min="3345" max="3588" width="9.140625" style="11" hidden="1"/>
    <col min="3589" max="3589" width="4.28515625" style="11" hidden="1"/>
    <col min="3590" max="3590" width="34.7109375" style="11" hidden="1"/>
    <col min="3591" max="3591" width="13.140625" style="11" hidden="1"/>
    <col min="3592" max="3592" width="6.7109375" style="11" hidden="1"/>
    <col min="3593" max="3593" width="10" style="11" hidden="1"/>
    <col min="3594" max="3594" width="11" style="11" hidden="1"/>
    <col min="3595" max="3595" width="4.5703125" style="11" hidden="1"/>
    <col min="3596" max="3596" width="9.7109375" style="11" hidden="1"/>
    <col min="3597" max="3597" width="13" style="11" hidden="1"/>
    <col min="3598" max="3598" width="12" style="11" hidden="1"/>
    <col min="3599" max="3599" width="11.7109375" style="11" hidden="1"/>
    <col min="3600" max="3600" width="13.140625" style="11" hidden="1"/>
    <col min="3601" max="3844" width="9.140625" style="11" hidden="1"/>
    <col min="3845" max="3845" width="4.28515625" style="11" hidden="1"/>
    <col min="3846" max="3846" width="34.7109375" style="11" hidden="1"/>
    <col min="3847" max="3847" width="13.140625" style="11" hidden="1"/>
    <col min="3848" max="3848" width="6.7109375" style="11" hidden="1"/>
    <col min="3849" max="3849" width="10" style="11" hidden="1"/>
    <col min="3850" max="3850" width="11" style="11" hidden="1"/>
    <col min="3851" max="3851" width="4.5703125" style="11" hidden="1"/>
    <col min="3852" max="3852" width="9.7109375" style="11" hidden="1"/>
    <col min="3853" max="3853" width="13" style="11" hidden="1"/>
    <col min="3854" max="3854" width="12" style="11" hidden="1"/>
    <col min="3855" max="3855" width="11.7109375" style="11" hidden="1"/>
    <col min="3856" max="3856" width="13.140625" style="11" hidden="1"/>
    <col min="3857" max="4100" width="9.140625" style="11" hidden="1"/>
    <col min="4101" max="4101" width="4.28515625" style="11" hidden="1"/>
    <col min="4102" max="4102" width="34.7109375" style="11" hidden="1"/>
    <col min="4103" max="4103" width="13.140625" style="11" hidden="1"/>
    <col min="4104" max="4104" width="6.7109375" style="11" hidden="1"/>
    <col min="4105" max="4105" width="10" style="11" hidden="1"/>
    <col min="4106" max="4106" width="11" style="11" hidden="1"/>
    <col min="4107" max="4107" width="4.5703125" style="11" hidden="1"/>
    <col min="4108" max="4108" width="9.7109375" style="11" hidden="1"/>
    <col min="4109" max="4109" width="13" style="11" hidden="1"/>
    <col min="4110" max="4110" width="12" style="11" hidden="1"/>
    <col min="4111" max="4111" width="11.7109375" style="11" hidden="1"/>
    <col min="4112" max="4112" width="13.140625" style="11" hidden="1"/>
    <col min="4113" max="4356" width="9.140625" style="11" hidden="1"/>
    <col min="4357" max="4357" width="4.28515625" style="11" hidden="1"/>
    <col min="4358" max="4358" width="34.7109375" style="11" hidden="1"/>
    <col min="4359" max="4359" width="13.140625" style="11" hidden="1"/>
    <col min="4360" max="4360" width="6.7109375" style="11" hidden="1"/>
    <col min="4361" max="4361" width="10" style="11" hidden="1"/>
    <col min="4362" max="4362" width="11" style="11" hidden="1"/>
    <col min="4363" max="4363" width="4.5703125" style="11" hidden="1"/>
    <col min="4364" max="4364" width="9.7109375" style="11" hidden="1"/>
    <col min="4365" max="4365" width="13" style="11" hidden="1"/>
    <col min="4366" max="4366" width="12" style="11" hidden="1"/>
    <col min="4367" max="4367" width="11.7109375" style="11" hidden="1"/>
    <col min="4368" max="4368" width="13.140625" style="11" hidden="1"/>
    <col min="4369" max="4612" width="9.140625" style="11" hidden="1"/>
    <col min="4613" max="4613" width="4.28515625" style="11" hidden="1"/>
    <col min="4614" max="4614" width="34.7109375" style="11" hidden="1"/>
    <col min="4615" max="4615" width="13.140625" style="11" hidden="1"/>
    <col min="4616" max="4616" width="6.7109375" style="11" hidden="1"/>
    <col min="4617" max="4617" width="10" style="11" hidden="1"/>
    <col min="4618" max="4618" width="11" style="11" hidden="1"/>
    <col min="4619" max="4619" width="4.5703125" style="11" hidden="1"/>
    <col min="4620" max="4620" width="9.7109375" style="11" hidden="1"/>
    <col min="4621" max="4621" width="13" style="11" hidden="1"/>
    <col min="4622" max="4622" width="12" style="11" hidden="1"/>
    <col min="4623" max="4623" width="11.7109375" style="11" hidden="1"/>
    <col min="4624" max="4624" width="13.140625" style="11" hidden="1"/>
    <col min="4625" max="4868" width="9.140625" style="11" hidden="1"/>
    <col min="4869" max="4869" width="4.28515625" style="11" hidden="1"/>
    <col min="4870" max="4870" width="34.7109375" style="11" hidden="1"/>
    <col min="4871" max="4871" width="13.140625" style="11" hidden="1"/>
    <col min="4872" max="4872" width="6.7109375" style="11" hidden="1"/>
    <col min="4873" max="4873" width="10" style="11" hidden="1"/>
    <col min="4874" max="4874" width="11" style="11" hidden="1"/>
    <col min="4875" max="4875" width="4.5703125" style="11" hidden="1"/>
    <col min="4876" max="4876" width="9.7109375" style="11" hidden="1"/>
    <col min="4877" max="4877" width="13" style="11" hidden="1"/>
    <col min="4878" max="4878" width="12" style="11" hidden="1"/>
    <col min="4879" max="4879" width="11.7109375" style="11" hidden="1"/>
    <col min="4880" max="4880" width="13.140625" style="11" hidden="1"/>
    <col min="4881" max="5124" width="9.140625" style="11" hidden="1"/>
    <col min="5125" max="5125" width="4.28515625" style="11" hidden="1"/>
    <col min="5126" max="5126" width="34.7109375" style="11" hidden="1"/>
    <col min="5127" max="5127" width="13.140625" style="11" hidden="1"/>
    <col min="5128" max="5128" width="6.7109375" style="11" hidden="1"/>
    <col min="5129" max="5129" width="10" style="11" hidden="1"/>
    <col min="5130" max="5130" width="11" style="11" hidden="1"/>
    <col min="5131" max="5131" width="4.5703125" style="11" hidden="1"/>
    <col min="5132" max="5132" width="9.7109375" style="11" hidden="1"/>
    <col min="5133" max="5133" width="13" style="11" hidden="1"/>
    <col min="5134" max="5134" width="12" style="11" hidden="1"/>
    <col min="5135" max="5135" width="11.7109375" style="11" hidden="1"/>
    <col min="5136" max="5136" width="13.140625" style="11" hidden="1"/>
    <col min="5137" max="5380" width="9.140625" style="11" hidden="1"/>
    <col min="5381" max="5381" width="4.28515625" style="11" hidden="1"/>
    <col min="5382" max="5382" width="34.7109375" style="11" hidden="1"/>
    <col min="5383" max="5383" width="13.140625" style="11" hidden="1"/>
    <col min="5384" max="5384" width="6.7109375" style="11" hidden="1"/>
    <col min="5385" max="5385" width="10" style="11" hidden="1"/>
    <col min="5386" max="5386" width="11" style="11" hidden="1"/>
    <col min="5387" max="5387" width="4.5703125" style="11" hidden="1"/>
    <col min="5388" max="5388" width="9.7109375" style="11" hidden="1"/>
    <col min="5389" max="5389" width="13" style="11" hidden="1"/>
    <col min="5390" max="5390" width="12" style="11" hidden="1"/>
    <col min="5391" max="5391" width="11.7109375" style="11" hidden="1"/>
    <col min="5392" max="5392" width="13.140625" style="11" hidden="1"/>
    <col min="5393" max="5636" width="9.140625" style="11" hidden="1"/>
    <col min="5637" max="5637" width="4.28515625" style="11" hidden="1"/>
    <col min="5638" max="5638" width="34.7109375" style="11" hidden="1"/>
    <col min="5639" max="5639" width="13.140625" style="11" hidden="1"/>
    <col min="5640" max="5640" width="6.7109375" style="11" hidden="1"/>
    <col min="5641" max="5641" width="10" style="11" hidden="1"/>
    <col min="5642" max="5642" width="11" style="11" hidden="1"/>
    <col min="5643" max="5643" width="4.5703125" style="11" hidden="1"/>
    <col min="5644" max="5644" width="9.7109375" style="11" hidden="1"/>
    <col min="5645" max="5645" width="13" style="11" hidden="1"/>
    <col min="5646" max="5646" width="12" style="11" hidden="1"/>
    <col min="5647" max="5647" width="11.7109375" style="11" hidden="1"/>
    <col min="5648" max="5648" width="13.140625" style="11" hidden="1"/>
    <col min="5649" max="5892" width="9.140625" style="11" hidden="1"/>
    <col min="5893" max="5893" width="4.28515625" style="11" hidden="1"/>
    <col min="5894" max="5894" width="34.7109375" style="11" hidden="1"/>
    <col min="5895" max="5895" width="13.140625" style="11" hidden="1"/>
    <col min="5896" max="5896" width="6.7109375" style="11" hidden="1"/>
    <col min="5897" max="5897" width="10" style="11" hidden="1"/>
    <col min="5898" max="5898" width="11" style="11" hidden="1"/>
    <col min="5899" max="5899" width="4.5703125" style="11" hidden="1"/>
    <col min="5900" max="5900" width="9.7109375" style="11" hidden="1"/>
    <col min="5901" max="5901" width="13" style="11" hidden="1"/>
    <col min="5902" max="5902" width="12" style="11" hidden="1"/>
    <col min="5903" max="5903" width="11.7109375" style="11" hidden="1"/>
    <col min="5904" max="5904" width="13.140625" style="11" hidden="1"/>
    <col min="5905" max="6148" width="9.140625" style="11" hidden="1"/>
    <col min="6149" max="6149" width="4.28515625" style="11" hidden="1"/>
    <col min="6150" max="6150" width="34.7109375" style="11" hidden="1"/>
    <col min="6151" max="6151" width="13.140625" style="11" hidden="1"/>
    <col min="6152" max="6152" width="6.7109375" style="11" hidden="1"/>
    <col min="6153" max="6153" width="10" style="11" hidden="1"/>
    <col min="6154" max="6154" width="11" style="11" hidden="1"/>
    <col min="6155" max="6155" width="4.5703125" style="11" hidden="1"/>
    <col min="6156" max="6156" width="9.7109375" style="11" hidden="1"/>
    <col min="6157" max="6157" width="13" style="11" hidden="1"/>
    <col min="6158" max="6158" width="12" style="11" hidden="1"/>
    <col min="6159" max="6159" width="11.7109375" style="11" hidden="1"/>
    <col min="6160" max="6160" width="13.140625" style="11" hidden="1"/>
    <col min="6161" max="6404" width="9.140625" style="11" hidden="1"/>
    <col min="6405" max="6405" width="4.28515625" style="11" hidden="1"/>
    <col min="6406" max="6406" width="34.7109375" style="11" hidden="1"/>
    <col min="6407" max="6407" width="13.140625" style="11" hidden="1"/>
    <col min="6408" max="6408" width="6.7109375" style="11" hidden="1"/>
    <col min="6409" max="6409" width="10" style="11" hidden="1"/>
    <col min="6410" max="6410" width="11" style="11" hidden="1"/>
    <col min="6411" max="6411" width="4.5703125" style="11" hidden="1"/>
    <col min="6412" max="6412" width="9.7109375" style="11" hidden="1"/>
    <col min="6413" max="6413" width="13" style="11" hidden="1"/>
    <col min="6414" max="6414" width="12" style="11" hidden="1"/>
    <col min="6415" max="6415" width="11.7109375" style="11" hidden="1"/>
    <col min="6416" max="6416" width="13.140625" style="11" hidden="1"/>
    <col min="6417" max="6660" width="9.140625" style="11" hidden="1"/>
    <col min="6661" max="6661" width="4.28515625" style="11" hidden="1"/>
    <col min="6662" max="6662" width="34.7109375" style="11" hidden="1"/>
    <col min="6663" max="6663" width="13.140625" style="11" hidden="1"/>
    <col min="6664" max="6664" width="6.7109375" style="11" hidden="1"/>
    <col min="6665" max="6665" width="10" style="11" hidden="1"/>
    <col min="6666" max="6666" width="11" style="11" hidden="1"/>
    <col min="6667" max="6667" width="4.5703125" style="11" hidden="1"/>
    <col min="6668" max="6668" width="9.7109375" style="11" hidden="1"/>
    <col min="6669" max="6669" width="13" style="11" hidden="1"/>
    <col min="6670" max="6670" width="12" style="11" hidden="1"/>
    <col min="6671" max="6671" width="11.7109375" style="11" hidden="1"/>
    <col min="6672" max="6672" width="13.140625" style="11" hidden="1"/>
    <col min="6673" max="6916" width="9.140625" style="11" hidden="1"/>
    <col min="6917" max="6917" width="4.28515625" style="11" hidden="1"/>
    <col min="6918" max="6918" width="34.7109375" style="11" hidden="1"/>
    <col min="6919" max="6919" width="13.140625" style="11" hidden="1"/>
    <col min="6920" max="6920" width="6.7109375" style="11" hidden="1"/>
    <col min="6921" max="6921" width="10" style="11" hidden="1"/>
    <col min="6922" max="6922" width="11" style="11" hidden="1"/>
    <col min="6923" max="6923" width="4.5703125" style="11" hidden="1"/>
    <col min="6924" max="6924" width="9.7109375" style="11" hidden="1"/>
    <col min="6925" max="6925" width="13" style="11" hidden="1"/>
    <col min="6926" max="6926" width="12" style="11" hidden="1"/>
    <col min="6927" max="6927" width="11.7109375" style="11" hidden="1"/>
    <col min="6928" max="6928" width="13.140625" style="11" hidden="1"/>
    <col min="6929" max="7172" width="9.140625" style="11" hidden="1"/>
    <col min="7173" max="7173" width="4.28515625" style="11" hidden="1"/>
    <col min="7174" max="7174" width="34.7109375" style="11" hidden="1"/>
    <col min="7175" max="7175" width="13.140625" style="11" hidden="1"/>
    <col min="7176" max="7176" width="6.7109375" style="11" hidden="1"/>
    <col min="7177" max="7177" width="10" style="11" hidden="1"/>
    <col min="7178" max="7178" width="11" style="11" hidden="1"/>
    <col min="7179" max="7179" width="4.5703125" style="11" hidden="1"/>
    <col min="7180" max="7180" width="9.7109375" style="11" hidden="1"/>
    <col min="7181" max="7181" width="13" style="11" hidden="1"/>
    <col min="7182" max="7182" width="12" style="11" hidden="1"/>
    <col min="7183" max="7183" width="11.7109375" style="11" hidden="1"/>
    <col min="7184" max="7184" width="13.140625" style="11" hidden="1"/>
    <col min="7185" max="7428" width="9.140625" style="11" hidden="1"/>
    <col min="7429" max="7429" width="4.28515625" style="11" hidden="1"/>
    <col min="7430" max="7430" width="34.7109375" style="11" hidden="1"/>
    <col min="7431" max="7431" width="13.140625" style="11" hidden="1"/>
    <col min="7432" max="7432" width="6.7109375" style="11" hidden="1"/>
    <col min="7433" max="7433" width="10" style="11" hidden="1"/>
    <col min="7434" max="7434" width="11" style="11" hidden="1"/>
    <col min="7435" max="7435" width="4.5703125" style="11" hidden="1"/>
    <col min="7436" max="7436" width="9.7109375" style="11" hidden="1"/>
    <col min="7437" max="7437" width="13" style="11" hidden="1"/>
    <col min="7438" max="7438" width="12" style="11" hidden="1"/>
    <col min="7439" max="7439" width="11.7109375" style="11" hidden="1"/>
    <col min="7440" max="7440" width="13.140625" style="11" hidden="1"/>
    <col min="7441" max="7684" width="9.140625" style="11" hidden="1"/>
    <col min="7685" max="7685" width="4.28515625" style="11" hidden="1"/>
    <col min="7686" max="7686" width="34.7109375" style="11" hidden="1"/>
    <col min="7687" max="7687" width="13.140625" style="11" hidden="1"/>
    <col min="7688" max="7688" width="6.7109375" style="11" hidden="1"/>
    <col min="7689" max="7689" width="10" style="11" hidden="1"/>
    <col min="7690" max="7690" width="11" style="11" hidden="1"/>
    <col min="7691" max="7691" width="4.5703125" style="11" hidden="1"/>
    <col min="7692" max="7692" width="9.7109375" style="11" hidden="1"/>
    <col min="7693" max="7693" width="13" style="11" hidden="1"/>
    <col min="7694" max="7694" width="12" style="11" hidden="1"/>
    <col min="7695" max="7695" width="11.7109375" style="11" hidden="1"/>
    <col min="7696" max="7696" width="13.140625" style="11" hidden="1"/>
    <col min="7697" max="7940" width="9.140625" style="11" hidden="1"/>
    <col min="7941" max="7941" width="4.28515625" style="11" hidden="1"/>
    <col min="7942" max="7942" width="34.7109375" style="11" hidden="1"/>
    <col min="7943" max="7943" width="13.140625" style="11" hidden="1"/>
    <col min="7944" max="7944" width="6.7109375" style="11" hidden="1"/>
    <col min="7945" max="7945" width="10" style="11" hidden="1"/>
    <col min="7946" max="7946" width="11" style="11" hidden="1"/>
    <col min="7947" max="7947" width="4.5703125" style="11" hidden="1"/>
    <col min="7948" max="7948" width="9.7109375" style="11" hidden="1"/>
    <col min="7949" max="7949" width="13" style="11" hidden="1"/>
    <col min="7950" max="7950" width="12" style="11" hidden="1"/>
    <col min="7951" max="7951" width="11.7109375" style="11" hidden="1"/>
    <col min="7952" max="7952" width="13.140625" style="11" hidden="1"/>
    <col min="7953" max="8196" width="9.140625" style="11" hidden="1"/>
    <col min="8197" max="8197" width="4.28515625" style="11" hidden="1"/>
    <col min="8198" max="8198" width="34.7109375" style="11" hidden="1"/>
    <col min="8199" max="8199" width="13.140625" style="11" hidden="1"/>
    <col min="8200" max="8200" width="6.7109375" style="11" hidden="1"/>
    <col min="8201" max="8201" width="10" style="11" hidden="1"/>
    <col min="8202" max="8202" width="11" style="11" hidden="1"/>
    <col min="8203" max="8203" width="4.5703125" style="11" hidden="1"/>
    <col min="8204" max="8204" width="9.7109375" style="11" hidden="1"/>
    <col min="8205" max="8205" width="13" style="11" hidden="1"/>
    <col min="8206" max="8206" width="12" style="11" hidden="1"/>
    <col min="8207" max="8207" width="11.7109375" style="11" hidden="1"/>
    <col min="8208" max="8208" width="13.140625" style="11" hidden="1"/>
    <col min="8209" max="8452" width="9.140625" style="11" hidden="1"/>
    <col min="8453" max="8453" width="4.28515625" style="11" hidden="1"/>
    <col min="8454" max="8454" width="34.7109375" style="11" hidden="1"/>
    <col min="8455" max="8455" width="13.140625" style="11" hidden="1"/>
    <col min="8456" max="8456" width="6.7109375" style="11" hidden="1"/>
    <col min="8457" max="8457" width="10" style="11" hidden="1"/>
    <col min="8458" max="8458" width="11" style="11" hidden="1"/>
    <col min="8459" max="8459" width="4.5703125" style="11" hidden="1"/>
    <col min="8460" max="8460" width="9.7109375" style="11" hidden="1"/>
    <col min="8461" max="8461" width="13" style="11" hidden="1"/>
    <col min="8462" max="8462" width="12" style="11" hidden="1"/>
    <col min="8463" max="8463" width="11.7109375" style="11" hidden="1"/>
    <col min="8464" max="8464" width="13.140625" style="11" hidden="1"/>
    <col min="8465" max="8708" width="9.140625" style="11" hidden="1"/>
    <col min="8709" max="8709" width="4.28515625" style="11" hidden="1"/>
    <col min="8710" max="8710" width="34.7109375" style="11" hidden="1"/>
    <col min="8711" max="8711" width="13.140625" style="11" hidden="1"/>
    <col min="8712" max="8712" width="6.7109375" style="11" hidden="1"/>
    <col min="8713" max="8713" width="10" style="11" hidden="1"/>
    <col min="8714" max="8714" width="11" style="11" hidden="1"/>
    <col min="8715" max="8715" width="4.5703125" style="11" hidden="1"/>
    <col min="8716" max="8716" width="9.7109375" style="11" hidden="1"/>
    <col min="8717" max="8717" width="13" style="11" hidden="1"/>
    <col min="8718" max="8718" width="12" style="11" hidden="1"/>
    <col min="8719" max="8719" width="11.7109375" style="11" hidden="1"/>
    <col min="8720" max="8720" width="13.140625" style="11" hidden="1"/>
    <col min="8721" max="8964" width="9.140625" style="11" hidden="1"/>
    <col min="8965" max="8965" width="4.28515625" style="11" hidden="1"/>
    <col min="8966" max="8966" width="34.7109375" style="11" hidden="1"/>
    <col min="8967" max="8967" width="13.140625" style="11" hidden="1"/>
    <col min="8968" max="8968" width="6.7109375" style="11" hidden="1"/>
    <col min="8969" max="8969" width="10" style="11" hidden="1"/>
    <col min="8970" max="8970" width="11" style="11" hidden="1"/>
    <col min="8971" max="8971" width="4.5703125" style="11" hidden="1"/>
    <col min="8972" max="8972" width="9.7109375" style="11" hidden="1"/>
    <col min="8973" max="8973" width="13" style="11" hidden="1"/>
    <col min="8974" max="8974" width="12" style="11" hidden="1"/>
    <col min="8975" max="8975" width="11.7109375" style="11" hidden="1"/>
    <col min="8976" max="8976" width="13.140625" style="11" hidden="1"/>
    <col min="8977" max="9220" width="9.140625" style="11" hidden="1"/>
    <col min="9221" max="9221" width="4.28515625" style="11" hidden="1"/>
    <col min="9222" max="9222" width="34.7109375" style="11" hidden="1"/>
    <col min="9223" max="9223" width="13.140625" style="11" hidden="1"/>
    <col min="9224" max="9224" width="6.7109375" style="11" hidden="1"/>
    <col min="9225" max="9225" width="10" style="11" hidden="1"/>
    <col min="9226" max="9226" width="11" style="11" hidden="1"/>
    <col min="9227" max="9227" width="4.5703125" style="11" hidden="1"/>
    <col min="9228" max="9228" width="9.7109375" style="11" hidden="1"/>
    <col min="9229" max="9229" width="13" style="11" hidden="1"/>
    <col min="9230" max="9230" width="12" style="11" hidden="1"/>
    <col min="9231" max="9231" width="11.7109375" style="11" hidden="1"/>
    <col min="9232" max="9232" width="13.140625" style="11" hidden="1"/>
    <col min="9233" max="9476" width="9.140625" style="11" hidden="1"/>
    <col min="9477" max="9477" width="4.28515625" style="11" hidden="1"/>
    <col min="9478" max="9478" width="34.7109375" style="11" hidden="1"/>
    <col min="9479" max="9479" width="13.140625" style="11" hidden="1"/>
    <col min="9480" max="9480" width="6.7109375" style="11" hidden="1"/>
    <col min="9481" max="9481" width="10" style="11" hidden="1"/>
    <col min="9482" max="9482" width="11" style="11" hidden="1"/>
    <col min="9483" max="9483" width="4.5703125" style="11" hidden="1"/>
    <col min="9484" max="9484" width="9.7109375" style="11" hidden="1"/>
    <col min="9485" max="9485" width="13" style="11" hidden="1"/>
    <col min="9486" max="9486" width="12" style="11" hidden="1"/>
    <col min="9487" max="9487" width="11.7109375" style="11" hidden="1"/>
    <col min="9488" max="9488" width="13.140625" style="11" hidden="1"/>
    <col min="9489" max="9732" width="9.140625" style="11" hidden="1"/>
    <col min="9733" max="9733" width="4.28515625" style="11" hidden="1"/>
    <col min="9734" max="9734" width="34.7109375" style="11" hidden="1"/>
    <col min="9735" max="9735" width="13.140625" style="11" hidden="1"/>
    <col min="9736" max="9736" width="6.7109375" style="11" hidden="1"/>
    <col min="9737" max="9737" width="10" style="11" hidden="1"/>
    <col min="9738" max="9738" width="11" style="11" hidden="1"/>
    <col min="9739" max="9739" width="4.5703125" style="11" hidden="1"/>
    <col min="9740" max="9740" width="9.7109375" style="11" hidden="1"/>
    <col min="9741" max="9741" width="13" style="11" hidden="1"/>
    <col min="9742" max="9742" width="12" style="11" hidden="1"/>
    <col min="9743" max="9743" width="11.7109375" style="11" hidden="1"/>
    <col min="9744" max="9744" width="13.140625" style="11" hidden="1"/>
    <col min="9745" max="9988" width="9.140625" style="11" hidden="1"/>
    <col min="9989" max="9989" width="4.28515625" style="11" hidden="1"/>
    <col min="9990" max="9990" width="34.7109375" style="11" hidden="1"/>
    <col min="9991" max="9991" width="13.140625" style="11" hidden="1"/>
    <col min="9992" max="9992" width="6.7109375" style="11" hidden="1"/>
    <col min="9993" max="9993" width="10" style="11" hidden="1"/>
    <col min="9994" max="9994" width="11" style="11" hidden="1"/>
    <col min="9995" max="9995" width="4.5703125" style="11" hidden="1"/>
    <col min="9996" max="9996" width="9.7109375" style="11" hidden="1"/>
    <col min="9997" max="9997" width="13" style="11" hidden="1"/>
    <col min="9998" max="9998" width="12" style="11" hidden="1"/>
    <col min="9999" max="9999" width="11.7109375" style="11" hidden="1"/>
    <col min="10000" max="10000" width="13.140625" style="11" hidden="1"/>
    <col min="10001" max="10244" width="9.140625" style="11" hidden="1"/>
    <col min="10245" max="10245" width="4.28515625" style="11" hidden="1"/>
    <col min="10246" max="10246" width="34.7109375" style="11" hidden="1"/>
    <col min="10247" max="10247" width="13.140625" style="11" hidden="1"/>
    <col min="10248" max="10248" width="6.7109375" style="11" hidden="1"/>
    <col min="10249" max="10249" width="10" style="11" hidden="1"/>
    <col min="10250" max="10250" width="11" style="11" hidden="1"/>
    <col min="10251" max="10251" width="4.5703125" style="11" hidden="1"/>
    <col min="10252" max="10252" width="9.7109375" style="11" hidden="1"/>
    <col min="10253" max="10253" width="13" style="11" hidden="1"/>
    <col min="10254" max="10254" width="12" style="11" hidden="1"/>
    <col min="10255" max="10255" width="11.7109375" style="11" hidden="1"/>
    <col min="10256" max="10256" width="13.140625" style="11" hidden="1"/>
    <col min="10257" max="10500" width="9.140625" style="11" hidden="1"/>
    <col min="10501" max="10501" width="4.28515625" style="11" hidden="1"/>
    <col min="10502" max="10502" width="34.7109375" style="11" hidden="1"/>
    <col min="10503" max="10503" width="13.140625" style="11" hidden="1"/>
    <col min="10504" max="10504" width="6.7109375" style="11" hidden="1"/>
    <col min="10505" max="10505" width="10" style="11" hidden="1"/>
    <col min="10506" max="10506" width="11" style="11" hidden="1"/>
    <col min="10507" max="10507" width="4.5703125" style="11" hidden="1"/>
    <col min="10508" max="10508" width="9.7109375" style="11" hidden="1"/>
    <col min="10509" max="10509" width="13" style="11" hidden="1"/>
    <col min="10510" max="10510" width="12" style="11" hidden="1"/>
    <col min="10511" max="10511" width="11.7109375" style="11" hidden="1"/>
    <col min="10512" max="10512" width="13.140625" style="11" hidden="1"/>
    <col min="10513" max="10756" width="9.140625" style="11" hidden="1"/>
    <col min="10757" max="10757" width="4.28515625" style="11" hidden="1"/>
    <col min="10758" max="10758" width="34.7109375" style="11" hidden="1"/>
    <col min="10759" max="10759" width="13.140625" style="11" hidden="1"/>
    <col min="10760" max="10760" width="6.7109375" style="11" hidden="1"/>
    <col min="10761" max="10761" width="10" style="11" hidden="1"/>
    <col min="10762" max="10762" width="11" style="11" hidden="1"/>
    <col min="10763" max="10763" width="4.5703125" style="11" hidden="1"/>
    <col min="10764" max="10764" width="9.7109375" style="11" hidden="1"/>
    <col min="10765" max="10765" width="13" style="11" hidden="1"/>
    <col min="10766" max="10766" width="12" style="11" hidden="1"/>
    <col min="10767" max="10767" width="11.7109375" style="11" hidden="1"/>
    <col min="10768" max="10768" width="13.140625" style="11" hidden="1"/>
    <col min="10769" max="11012" width="9.140625" style="11" hidden="1"/>
    <col min="11013" max="11013" width="4.28515625" style="11" hidden="1"/>
    <col min="11014" max="11014" width="34.7109375" style="11" hidden="1"/>
    <col min="11015" max="11015" width="13.140625" style="11" hidden="1"/>
    <col min="11016" max="11016" width="6.7109375" style="11" hidden="1"/>
    <col min="11017" max="11017" width="10" style="11" hidden="1"/>
    <col min="11018" max="11018" width="11" style="11" hidden="1"/>
    <col min="11019" max="11019" width="4.5703125" style="11" hidden="1"/>
    <col min="11020" max="11020" width="9.7109375" style="11" hidden="1"/>
    <col min="11021" max="11021" width="13" style="11" hidden="1"/>
    <col min="11022" max="11022" width="12" style="11" hidden="1"/>
    <col min="11023" max="11023" width="11.7109375" style="11" hidden="1"/>
    <col min="11024" max="11024" width="13.140625" style="11" hidden="1"/>
    <col min="11025" max="11268" width="9.140625" style="11" hidden="1"/>
    <col min="11269" max="11269" width="4.28515625" style="11" hidden="1"/>
    <col min="11270" max="11270" width="34.7109375" style="11" hidden="1"/>
    <col min="11271" max="11271" width="13.140625" style="11" hidden="1"/>
    <col min="11272" max="11272" width="6.7109375" style="11" hidden="1"/>
    <col min="11273" max="11273" width="10" style="11" hidden="1"/>
    <col min="11274" max="11274" width="11" style="11" hidden="1"/>
    <col min="11275" max="11275" width="4.5703125" style="11" hidden="1"/>
    <col min="11276" max="11276" width="9.7109375" style="11" hidden="1"/>
    <col min="11277" max="11277" width="13" style="11" hidden="1"/>
    <col min="11278" max="11278" width="12" style="11" hidden="1"/>
    <col min="11279" max="11279" width="11.7109375" style="11" hidden="1"/>
    <col min="11280" max="11280" width="13.140625" style="11" hidden="1"/>
    <col min="11281" max="11524" width="9.140625" style="11" hidden="1"/>
    <col min="11525" max="11525" width="4.28515625" style="11" hidden="1"/>
    <col min="11526" max="11526" width="34.7109375" style="11" hidden="1"/>
    <col min="11527" max="11527" width="13.140625" style="11" hidden="1"/>
    <col min="11528" max="11528" width="6.7109375" style="11" hidden="1"/>
    <col min="11529" max="11529" width="10" style="11" hidden="1"/>
    <col min="11530" max="11530" width="11" style="11" hidden="1"/>
    <col min="11531" max="11531" width="4.5703125" style="11" hidden="1"/>
    <col min="11532" max="11532" width="9.7109375" style="11" hidden="1"/>
    <col min="11533" max="11533" width="13" style="11" hidden="1"/>
    <col min="11534" max="11534" width="12" style="11" hidden="1"/>
    <col min="11535" max="11535" width="11.7109375" style="11" hidden="1"/>
    <col min="11536" max="11536" width="13.140625" style="11" hidden="1"/>
    <col min="11537" max="11780" width="9.140625" style="11" hidden="1"/>
    <col min="11781" max="11781" width="4.28515625" style="11" hidden="1"/>
    <col min="11782" max="11782" width="34.7109375" style="11" hidden="1"/>
    <col min="11783" max="11783" width="13.140625" style="11" hidden="1"/>
    <col min="11784" max="11784" width="6.7109375" style="11" hidden="1"/>
    <col min="11785" max="11785" width="10" style="11" hidden="1"/>
    <col min="11786" max="11786" width="11" style="11" hidden="1"/>
    <col min="11787" max="11787" width="4.5703125" style="11" hidden="1"/>
    <col min="11788" max="11788" width="9.7109375" style="11" hidden="1"/>
    <col min="11789" max="11789" width="13" style="11" hidden="1"/>
    <col min="11790" max="11790" width="12" style="11" hidden="1"/>
    <col min="11791" max="11791" width="11.7109375" style="11" hidden="1"/>
    <col min="11792" max="11792" width="13.140625" style="11" hidden="1"/>
    <col min="11793" max="12036" width="9.140625" style="11" hidden="1"/>
    <col min="12037" max="12037" width="4.28515625" style="11" hidden="1"/>
    <col min="12038" max="12038" width="34.7109375" style="11" hidden="1"/>
    <col min="12039" max="12039" width="13.140625" style="11" hidden="1"/>
    <col min="12040" max="12040" width="6.7109375" style="11" hidden="1"/>
    <col min="12041" max="12041" width="10" style="11" hidden="1"/>
    <col min="12042" max="12042" width="11" style="11" hidden="1"/>
    <col min="12043" max="12043" width="4.5703125" style="11" hidden="1"/>
    <col min="12044" max="12044" width="9.7109375" style="11" hidden="1"/>
    <col min="12045" max="12045" width="13" style="11" hidden="1"/>
    <col min="12046" max="12046" width="12" style="11" hidden="1"/>
    <col min="12047" max="12047" width="11.7109375" style="11" hidden="1"/>
    <col min="12048" max="12048" width="13.140625" style="11" hidden="1"/>
    <col min="12049" max="12292" width="9.140625" style="11" hidden="1"/>
    <col min="12293" max="12293" width="4.28515625" style="11" hidden="1"/>
    <col min="12294" max="12294" width="34.7109375" style="11" hidden="1"/>
    <col min="12295" max="12295" width="13.140625" style="11" hidden="1"/>
    <col min="12296" max="12296" width="6.7109375" style="11" hidden="1"/>
    <col min="12297" max="12297" width="10" style="11" hidden="1"/>
    <col min="12298" max="12298" width="11" style="11" hidden="1"/>
    <col min="12299" max="12299" width="4.5703125" style="11" hidden="1"/>
    <col min="12300" max="12300" width="9.7109375" style="11" hidden="1"/>
    <col min="12301" max="12301" width="13" style="11" hidden="1"/>
    <col min="12302" max="12302" width="12" style="11" hidden="1"/>
    <col min="12303" max="12303" width="11.7109375" style="11" hidden="1"/>
    <col min="12304" max="12304" width="13.140625" style="11" hidden="1"/>
    <col min="12305" max="12548" width="9.140625" style="11" hidden="1"/>
    <col min="12549" max="12549" width="4.28515625" style="11" hidden="1"/>
    <col min="12550" max="12550" width="34.7109375" style="11" hidden="1"/>
    <col min="12551" max="12551" width="13.140625" style="11" hidden="1"/>
    <col min="12552" max="12552" width="6.7109375" style="11" hidden="1"/>
    <col min="12553" max="12553" width="10" style="11" hidden="1"/>
    <col min="12554" max="12554" width="11" style="11" hidden="1"/>
    <col min="12555" max="12555" width="4.5703125" style="11" hidden="1"/>
    <col min="12556" max="12556" width="9.7109375" style="11" hidden="1"/>
    <col min="12557" max="12557" width="13" style="11" hidden="1"/>
    <col min="12558" max="12558" width="12" style="11" hidden="1"/>
    <col min="12559" max="12559" width="11.7109375" style="11" hidden="1"/>
    <col min="12560" max="12560" width="13.140625" style="11" hidden="1"/>
    <col min="12561" max="12804" width="9.140625" style="11" hidden="1"/>
    <col min="12805" max="12805" width="4.28515625" style="11" hidden="1"/>
    <col min="12806" max="12806" width="34.7109375" style="11" hidden="1"/>
    <col min="12807" max="12807" width="13.140625" style="11" hidden="1"/>
    <col min="12808" max="12808" width="6.7109375" style="11" hidden="1"/>
    <col min="12809" max="12809" width="10" style="11" hidden="1"/>
    <col min="12810" max="12810" width="11" style="11" hidden="1"/>
    <col min="12811" max="12811" width="4.5703125" style="11" hidden="1"/>
    <col min="12812" max="12812" width="9.7109375" style="11" hidden="1"/>
    <col min="12813" max="12813" width="13" style="11" hidden="1"/>
    <col min="12814" max="12814" width="12" style="11" hidden="1"/>
    <col min="12815" max="12815" width="11.7109375" style="11" hidden="1"/>
    <col min="12816" max="12816" width="13.140625" style="11" hidden="1"/>
    <col min="12817" max="13060" width="9.140625" style="11" hidden="1"/>
    <col min="13061" max="13061" width="4.28515625" style="11" hidden="1"/>
    <col min="13062" max="13062" width="34.7109375" style="11" hidden="1"/>
    <col min="13063" max="13063" width="13.140625" style="11" hidden="1"/>
    <col min="13064" max="13064" width="6.7109375" style="11" hidden="1"/>
    <col min="13065" max="13065" width="10" style="11" hidden="1"/>
    <col min="13066" max="13066" width="11" style="11" hidden="1"/>
    <col min="13067" max="13067" width="4.5703125" style="11" hidden="1"/>
    <col min="13068" max="13068" width="9.7109375" style="11" hidden="1"/>
    <col min="13069" max="13069" width="13" style="11" hidden="1"/>
    <col min="13070" max="13070" width="12" style="11" hidden="1"/>
    <col min="13071" max="13071" width="11.7109375" style="11" hidden="1"/>
    <col min="13072" max="13072" width="13.140625" style="11" hidden="1"/>
    <col min="13073" max="13316" width="9.140625" style="11" hidden="1"/>
    <col min="13317" max="13317" width="4.28515625" style="11" hidden="1"/>
    <col min="13318" max="13318" width="34.7109375" style="11" hidden="1"/>
    <col min="13319" max="13319" width="13.140625" style="11" hidden="1"/>
    <col min="13320" max="13320" width="6.7109375" style="11" hidden="1"/>
    <col min="13321" max="13321" width="10" style="11" hidden="1"/>
    <col min="13322" max="13322" width="11" style="11" hidden="1"/>
    <col min="13323" max="13323" width="4.5703125" style="11" hidden="1"/>
    <col min="13324" max="13324" width="9.7109375" style="11" hidden="1"/>
    <col min="13325" max="13325" width="13" style="11" hidden="1"/>
    <col min="13326" max="13326" width="12" style="11" hidden="1"/>
    <col min="13327" max="13327" width="11.7109375" style="11" hidden="1"/>
    <col min="13328" max="13328" width="13.140625" style="11" hidden="1"/>
    <col min="13329" max="13572" width="9.140625" style="11" hidden="1"/>
    <col min="13573" max="13573" width="4.28515625" style="11" hidden="1"/>
    <col min="13574" max="13574" width="34.7109375" style="11" hidden="1"/>
    <col min="13575" max="13575" width="13.140625" style="11" hidden="1"/>
    <col min="13576" max="13576" width="6.7109375" style="11" hidden="1"/>
    <col min="13577" max="13577" width="10" style="11" hidden="1"/>
    <col min="13578" max="13578" width="11" style="11" hidden="1"/>
    <col min="13579" max="13579" width="4.5703125" style="11" hidden="1"/>
    <col min="13580" max="13580" width="9.7109375" style="11" hidden="1"/>
    <col min="13581" max="13581" width="13" style="11" hidden="1"/>
    <col min="13582" max="13582" width="12" style="11" hidden="1"/>
    <col min="13583" max="13583" width="11.7109375" style="11" hidden="1"/>
    <col min="13584" max="13584" width="13.140625" style="11" hidden="1"/>
    <col min="13585" max="13828" width="9.140625" style="11" hidden="1"/>
    <col min="13829" max="13829" width="4.28515625" style="11" hidden="1"/>
    <col min="13830" max="13830" width="34.7109375" style="11" hidden="1"/>
    <col min="13831" max="13831" width="13.140625" style="11" hidden="1"/>
    <col min="13832" max="13832" width="6.7109375" style="11" hidden="1"/>
    <col min="13833" max="13833" width="10" style="11" hidden="1"/>
    <col min="13834" max="13834" width="11" style="11" hidden="1"/>
    <col min="13835" max="13835" width="4.5703125" style="11" hidden="1"/>
    <col min="13836" max="13836" width="9.7109375" style="11" hidden="1"/>
    <col min="13837" max="13837" width="13" style="11" hidden="1"/>
    <col min="13838" max="13838" width="12" style="11" hidden="1"/>
    <col min="13839" max="13839" width="11.7109375" style="11" hidden="1"/>
    <col min="13840" max="13840" width="13.140625" style="11" hidden="1"/>
    <col min="13841" max="14084" width="9.140625" style="11" hidden="1"/>
    <col min="14085" max="14085" width="4.28515625" style="11" hidden="1"/>
    <col min="14086" max="14086" width="34.7109375" style="11" hidden="1"/>
    <col min="14087" max="14087" width="13.140625" style="11" hidden="1"/>
    <col min="14088" max="14088" width="6.7109375" style="11" hidden="1"/>
    <col min="14089" max="14089" width="10" style="11" hidden="1"/>
    <col min="14090" max="14090" width="11" style="11" hidden="1"/>
    <col min="14091" max="14091" width="4.5703125" style="11" hidden="1"/>
    <col min="14092" max="14092" width="9.7109375" style="11" hidden="1"/>
    <col min="14093" max="14093" width="13" style="11" hidden="1"/>
    <col min="14094" max="14094" width="12" style="11" hidden="1"/>
    <col min="14095" max="14095" width="11.7109375" style="11" hidden="1"/>
    <col min="14096" max="14096" width="13.140625" style="11" hidden="1"/>
    <col min="14097" max="14340" width="9.140625" style="11" hidden="1"/>
    <col min="14341" max="14341" width="4.28515625" style="11" hidden="1"/>
    <col min="14342" max="14342" width="34.7109375" style="11" hidden="1"/>
    <col min="14343" max="14343" width="13.140625" style="11" hidden="1"/>
    <col min="14344" max="14344" width="6.7109375" style="11" hidden="1"/>
    <col min="14345" max="14345" width="10" style="11" hidden="1"/>
    <col min="14346" max="14346" width="11" style="11" hidden="1"/>
    <col min="14347" max="14347" width="4.5703125" style="11" hidden="1"/>
    <col min="14348" max="14348" width="9.7109375" style="11" hidden="1"/>
    <col min="14349" max="14349" width="13" style="11" hidden="1"/>
    <col min="14350" max="14350" width="12" style="11" hidden="1"/>
    <col min="14351" max="14351" width="11.7109375" style="11" hidden="1"/>
    <col min="14352" max="14352" width="13.140625" style="11" hidden="1"/>
    <col min="14353" max="14596" width="9.140625" style="11" hidden="1"/>
    <col min="14597" max="14597" width="4.28515625" style="11" hidden="1"/>
    <col min="14598" max="14598" width="34.7109375" style="11" hidden="1"/>
    <col min="14599" max="14599" width="13.140625" style="11" hidden="1"/>
    <col min="14600" max="14600" width="6.7109375" style="11" hidden="1"/>
    <col min="14601" max="14601" width="10" style="11" hidden="1"/>
    <col min="14602" max="14602" width="11" style="11" hidden="1"/>
    <col min="14603" max="14603" width="4.5703125" style="11" hidden="1"/>
    <col min="14604" max="14604" width="9.7109375" style="11" hidden="1"/>
    <col min="14605" max="14605" width="13" style="11" hidden="1"/>
    <col min="14606" max="14606" width="12" style="11" hidden="1"/>
    <col min="14607" max="14607" width="11.7109375" style="11" hidden="1"/>
    <col min="14608" max="14608" width="13.140625" style="11" hidden="1"/>
    <col min="14609" max="14852" width="9.140625" style="11" hidden="1"/>
    <col min="14853" max="14853" width="4.28515625" style="11" hidden="1"/>
    <col min="14854" max="14854" width="34.7109375" style="11" hidden="1"/>
    <col min="14855" max="14855" width="13.140625" style="11" hidden="1"/>
    <col min="14856" max="14856" width="6.7109375" style="11" hidden="1"/>
    <col min="14857" max="14857" width="10" style="11" hidden="1"/>
    <col min="14858" max="14858" width="11" style="11" hidden="1"/>
    <col min="14859" max="14859" width="4.5703125" style="11" hidden="1"/>
    <col min="14860" max="14860" width="9.7109375" style="11" hidden="1"/>
    <col min="14861" max="14861" width="13" style="11" hidden="1"/>
    <col min="14862" max="14862" width="12" style="11" hidden="1"/>
    <col min="14863" max="14863" width="11.7109375" style="11" hidden="1"/>
    <col min="14864" max="14864" width="13.140625" style="11" hidden="1"/>
    <col min="14865" max="15108" width="9.140625" style="11" hidden="1"/>
    <col min="15109" max="15109" width="4.28515625" style="11" hidden="1"/>
    <col min="15110" max="15110" width="34.7109375" style="11" hidden="1"/>
    <col min="15111" max="15111" width="13.140625" style="11" hidden="1"/>
    <col min="15112" max="15112" width="6.7109375" style="11" hidden="1"/>
    <col min="15113" max="15113" width="10" style="11" hidden="1"/>
    <col min="15114" max="15114" width="11" style="11" hidden="1"/>
    <col min="15115" max="15115" width="4.5703125" style="11" hidden="1"/>
    <col min="15116" max="15116" width="9.7109375" style="11" hidden="1"/>
    <col min="15117" max="15117" width="13" style="11" hidden="1"/>
    <col min="15118" max="15118" width="12" style="11" hidden="1"/>
    <col min="15119" max="15119" width="11.7109375" style="11" hidden="1"/>
    <col min="15120" max="15120" width="13.140625" style="11" hidden="1"/>
    <col min="15121" max="15364" width="9.140625" style="11" hidden="1"/>
    <col min="15365" max="15365" width="4.28515625" style="11" hidden="1"/>
    <col min="15366" max="15366" width="34.7109375" style="11" hidden="1"/>
    <col min="15367" max="15367" width="13.140625" style="11" hidden="1"/>
    <col min="15368" max="15368" width="6.7109375" style="11" hidden="1"/>
    <col min="15369" max="15369" width="10" style="11" hidden="1"/>
    <col min="15370" max="15370" width="11" style="11" hidden="1"/>
    <col min="15371" max="15371" width="4.5703125" style="11" hidden="1"/>
    <col min="15372" max="15372" width="9.7109375" style="11" hidden="1"/>
    <col min="15373" max="15373" width="13" style="11" hidden="1"/>
    <col min="15374" max="15374" width="12" style="11" hidden="1"/>
    <col min="15375" max="15375" width="11.7109375" style="11" hidden="1"/>
    <col min="15376" max="15376" width="13.140625" style="11" hidden="1"/>
    <col min="15377" max="15620" width="9.140625" style="11" hidden="1"/>
    <col min="15621" max="15621" width="4.28515625" style="11" hidden="1"/>
    <col min="15622" max="15622" width="34.7109375" style="11" hidden="1"/>
    <col min="15623" max="15623" width="13.140625" style="11" hidden="1"/>
    <col min="15624" max="15624" width="6.7109375" style="11" hidden="1"/>
    <col min="15625" max="15625" width="10" style="11" hidden="1"/>
    <col min="15626" max="15626" width="11" style="11" hidden="1"/>
    <col min="15627" max="15627" width="4.5703125" style="11" hidden="1"/>
    <col min="15628" max="15628" width="9.7109375" style="11" hidden="1"/>
    <col min="15629" max="15629" width="13" style="11" hidden="1"/>
    <col min="15630" max="15630" width="12" style="11" hidden="1"/>
    <col min="15631" max="15631" width="11.7109375" style="11" hidden="1"/>
    <col min="15632" max="15632" width="13.140625" style="11" hidden="1"/>
    <col min="15633" max="15876" width="9.140625" style="11" hidden="1"/>
    <col min="15877" max="15877" width="4.28515625" style="11" hidden="1"/>
    <col min="15878" max="15878" width="34.7109375" style="11" hidden="1"/>
    <col min="15879" max="15879" width="13.140625" style="11" hidden="1"/>
    <col min="15880" max="15880" width="6.7109375" style="11" hidden="1"/>
    <col min="15881" max="15881" width="10" style="11" hidden="1"/>
    <col min="15882" max="15882" width="11" style="11" hidden="1"/>
    <col min="15883" max="15883" width="4.5703125" style="11" hidden="1"/>
    <col min="15884" max="15884" width="9.7109375" style="11" hidden="1"/>
    <col min="15885" max="15885" width="13" style="11" hidden="1"/>
    <col min="15886" max="15886" width="12" style="11" hidden="1"/>
    <col min="15887" max="15887" width="11.7109375" style="11" hidden="1"/>
    <col min="15888" max="15888" width="13.140625" style="11" hidden="1"/>
    <col min="15889" max="16132" width="9.140625" style="11" hidden="1"/>
    <col min="16133" max="16133" width="4.28515625" style="11" hidden="1"/>
    <col min="16134" max="16134" width="34.7109375" style="11" hidden="1"/>
    <col min="16135" max="16135" width="13.140625" style="11" hidden="1"/>
    <col min="16136" max="16136" width="6.7109375" style="11" hidden="1"/>
    <col min="16137" max="16137" width="10" style="11" hidden="1"/>
    <col min="16138" max="16138" width="11" style="11" hidden="1"/>
    <col min="16139" max="16139" width="4.5703125" style="11" hidden="1"/>
    <col min="16140" max="16140" width="9.7109375" style="11" hidden="1"/>
    <col min="16141" max="16141" width="13" style="11" hidden="1"/>
    <col min="16142" max="16142" width="12" style="11" hidden="1"/>
    <col min="16143" max="16143" width="11.7109375" style="11" hidden="1"/>
    <col min="16144" max="16144" width="13.140625" style="11" hidden="1"/>
    <col min="16145" max="16145" width="12" style="11" hidden="1"/>
    <col min="16146" max="16146" width="11.7109375" style="11" hidden="1"/>
    <col min="16147" max="16148" width="13.140625" style="11" hidden="1"/>
    <col min="16149" max="16149" width="12" style="11" hidden="1"/>
    <col min="16150" max="16150" width="11.7109375" style="11" hidden="1"/>
    <col min="16151" max="16152" width="13.140625" style="11" hidden="1"/>
    <col min="16153" max="16384" width="9.140625" style="11" hidden="1"/>
  </cols>
  <sheetData>
    <row r="1" spans="1:17" ht="7.5" customHeight="1" x14ac:dyDescent="0.25">
      <c r="A1" s="87" t="s">
        <v>838</v>
      </c>
      <c r="B1" s="1"/>
      <c r="C1" s="4"/>
      <c r="D1" s="1"/>
      <c r="E1" s="1"/>
      <c r="F1" s="1"/>
      <c r="G1" s="1"/>
      <c r="H1" s="3"/>
      <c r="I1" s="1"/>
      <c r="J1" s="1"/>
      <c r="K1" s="1"/>
      <c r="L1" s="5"/>
      <c r="M1" s="5"/>
      <c r="N1" s="5"/>
      <c r="O1" s="5"/>
    </row>
    <row r="2" spans="1:17" ht="21" customHeight="1" x14ac:dyDescent="0.25">
      <c r="B2" s="251" t="s">
        <v>826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</row>
    <row r="3" spans="1:17" ht="7.5" customHeight="1" thickBot="1" x14ac:dyDescent="0.3">
      <c r="B3" s="1"/>
      <c r="C3" s="4"/>
      <c r="D3" s="1"/>
      <c r="E3" s="1"/>
      <c r="F3" s="1"/>
      <c r="G3" s="1"/>
      <c r="H3" s="3"/>
      <c r="I3" s="1"/>
      <c r="J3" s="1"/>
      <c r="K3" s="1"/>
      <c r="L3" s="5"/>
      <c r="M3" s="5"/>
      <c r="N3" s="5"/>
      <c r="O3" s="5"/>
    </row>
    <row r="4" spans="1:17" ht="30.75" customHeight="1" thickBot="1" x14ac:dyDescent="0.3">
      <c r="B4" s="178" t="s">
        <v>310</v>
      </c>
      <c r="C4" s="179" t="s">
        <v>311</v>
      </c>
      <c r="D4" s="178" t="s">
        <v>741</v>
      </c>
      <c r="E4" s="179" t="s">
        <v>312</v>
      </c>
      <c r="F4" s="178" t="s">
        <v>313</v>
      </c>
      <c r="G4" s="200" t="s">
        <v>750</v>
      </c>
      <c r="H4" s="246" t="s">
        <v>429</v>
      </c>
      <c r="I4" s="180" t="s">
        <v>315</v>
      </c>
      <c r="J4" s="180" t="s">
        <v>316</v>
      </c>
      <c r="K4" s="205" t="s">
        <v>745</v>
      </c>
      <c r="L4" s="182" t="s">
        <v>318</v>
      </c>
      <c r="M4" s="182" t="s">
        <v>3</v>
      </c>
      <c r="N4" s="182" t="s">
        <v>430</v>
      </c>
      <c r="O4" s="182" t="s">
        <v>431</v>
      </c>
    </row>
    <row r="5" spans="1:17" s="2" customFormat="1" ht="15.75" customHeight="1" x14ac:dyDescent="0.25">
      <c r="A5" s="88"/>
      <c r="B5" s="202" t="s">
        <v>558</v>
      </c>
      <c r="C5" s="203"/>
      <c r="D5" s="203"/>
      <c r="E5" s="203"/>
      <c r="F5" s="204"/>
      <c r="G5" s="198"/>
      <c r="H5" s="163" t="s">
        <v>320</v>
      </c>
      <c r="I5" s="314" t="s">
        <v>558</v>
      </c>
      <c r="J5" s="315"/>
      <c r="K5" s="52" t="s">
        <v>320</v>
      </c>
      <c r="L5" s="229"/>
      <c r="M5" s="230"/>
      <c r="N5" s="230"/>
      <c r="O5" s="231" t="s">
        <v>518</v>
      </c>
      <c r="P5" s="260"/>
      <c r="Q5" s="233"/>
    </row>
    <row r="6" spans="1:17" ht="22.5" customHeight="1" x14ac:dyDescent="0.25">
      <c r="B6" s="323">
        <v>1</v>
      </c>
      <c r="C6" s="298" t="s">
        <v>645</v>
      </c>
      <c r="D6" s="186"/>
      <c r="E6" s="323" t="s">
        <v>355</v>
      </c>
      <c r="F6" s="28" t="s">
        <v>141</v>
      </c>
      <c r="G6" s="323"/>
      <c r="H6" s="373">
        <v>1284</v>
      </c>
      <c r="I6" s="28" t="s">
        <v>513</v>
      </c>
      <c r="J6" s="28" t="s">
        <v>0</v>
      </c>
      <c r="K6" s="49">
        <v>628</v>
      </c>
      <c r="L6" s="53">
        <v>62797977.125000022</v>
      </c>
      <c r="M6" s="53">
        <v>49786757.820995219</v>
      </c>
      <c r="N6" s="53">
        <v>52602946.440306149</v>
      </c>
      <c r="O6" s="56">
        <f>SUM(L6:N6)</f>
        <v>165187681.3863014</v>
      </c>
      <c r="P6" s="259">
        <v>1</v>
      </c>
    </row>
    <row r="7" spans="1:17" ht="22.5" customHeight="1" x14ac:dyDescent="0.25">
      <c r="B7" s="324"/>
      <c r="C7" s="299"/>
      <c r="D7" s="185"/>
      <c r="E7" s="324"/>
      <c r="F7" s="28" t="s">
        <v>142</v>
      </c>
      <c r="G7" s="324"/>
      <c r="H7" s="326"/>
      <c r="I7" s="28" t="s">
        <v>514</v>
      </c>
      <c r="J7" s="28" t="s">
        <v>7</v>
      </c>
      <c r="K7" s="29">
        <v>578</v>
      </c>
      <c r="L7" s="30">
        <v>57797393</v>
      </c>
      <c r="M7" s="30">
        <v>85366822.303895473</v>
      </c>
      <c r="N7" s="30">
        <v>51795206.999830537</v>
      </c>
      <c r="O7" s="56">
        <f t="shared" ref="O7:O19" si="0">SUM(L7:N7)</f>
        <v>194959422.30372602</v>
      </c>
      <c r="P7" s="259">
        <v>1</v>
      </c>
    </row>
    <row r="8" spans="1:17" ht="27.75" customHeight="1" x14ac:dyDescent="0.25">
      <c r="B8" s="28">
        <v>2</v>
      </c>
      <c r="C8" s="35" t="s">
        <v>629</v>
      </c>
      <c r="D8" s="28"/>
      <c r="E8" s="28" t="s">
        <v>355</v>
      </c>
      <c r="F8" s="28" t="s">
        <v>511</v>
      </c>
      <c r="G8" s="28" t="s">
        <v>666</v>
      </c>
      <c r="H8" s="29">
        <v>558.1</v>
      </c>
      <c r="I8" s="28" t="s">
        <v>443</v>
      </c>
      <c r="J8" s="28" t="s">
        <v>7</v>
      </c>
      <c r="K8" s="29">
        <v>558</v>
      </c>
      <c r="L8" s="30">
        <v>13952504.050739732</v>
      </c>
      <c r="M8" s="30">
        <v>3127026.2531286813</v>
      </c>
      <c r="N8" s="30">
        <v>1607700.0738850159</v>
      </c>
      <c r="O8" s="56">
        <f t="shared" si="0"/>
        <v>18687230.377753429</v>
      </c>
      <c r="P8" s="259">
        <v>1</v>
      </c>
    </row>
    <row r="9" spans="1:17" ht="22.5" customHeight="1" x14ac:dyDescent="0.25">
      <c r="B9" s="323">
        <v>3</v>
      </c>
      <c r="C9" s="298" t="s">
        <v>594</v>
      </c>
      <c r="D9" s="58"/>
      <c r="E9" s="323" t="s">
        <v>355</v>
      </c>
      <c r="F9" s="28" t="s">
        <v>143</v>
      </c>
      <c r="G9" s="323" t="s">
        <v>666</v>
      </c>
      <c r="H9" s="325">
        <v>2996</v>
      </c>
      <c r="I9" s="28" t="s">
        <v>504</v>
      </c>
      <c r="J9" s="28" t="s">
        <v>0</v>
      </c>
      <c r="K9" s="29">
        <v>1488.9</v>
      </c>
      <c r="L9" s="30">
        <v>74449705</v>
      </c>
      <c r="M9" s="30">
        <v>49029067.235452048</v>
      </c>
      <c r="N9" s="30">
        <v>11111105.364547944</v>
      </c>
      <c r="O9" s="56">
        <f t="shared" si="0"/>
        <v>134589877.59999999</v>
      </c>
      <c r="P9" s="259">
        <v>1</v>
      </c>
    </row>
    <row r="10" spans="1:17" ht="22.5" customHeight="1" x14ac:dyDescent="0.25">
      <c r="B10" s="345"/>
      <c r="C10" s="344"/>
      <c r="D10" s="186"/>
      <c r="E10" s="345"/>
      <c r="F10" s="28" t="s">
        <v>144</v>
      </c>
      <c r="G10" s="345"/>
      <c r="H10" s="373"/>
      <c r="I10" s="28" t="s">
        <v>488</v>
      </c>
      <c r="J10" s="28" t="s">
        <v>7</v>
      </c>
      <c r="K10" s="29">
        <v>303.98</v>
      </c>
      <c r="L10" s="30">
        <v>15198999.999999993</v>
      </c>
      <c r="M10" s="30">
        <v>11174149.905691501</v>
      </c>
      <c r="N10" s="30">
        <v>6481464.8751304187</v>
      </c>
      <c r="O10" s="56">
        <f t="shared" si="0"/>
        <v>32854614.780821912</v>
      </c>
      <c r="P10" s="259">
        <v>1</v>
      </c>
    </row>
    <row r="11" spans="1:17" ht="22.5" customHeight="1" x14ac:dyDescent="0.25">
      <c r="A11" s="88"/>
      <c r="B11" s="324"/>
      <c r="C11" s="299"/>
      <c r="D11" s="185"/>
      <c r="E11" s="324"/>
      <c r="F11" s="28" t="s">
        <v>145</v>
      </c>
      <c r="G11" s="324"/>
      <c r="H11" s="326"/>
      <c r="I11" s="28" t="s">
        <v>407</v>
      </c>
      <c r="J11" s="28" t="s">
        <v>136</v>
      </c>
      <c r="K11" s="29">
        <v>1203.1099999999999</v>
      </c>
      <c r="L11" s="30">
        <v>60155599.99999997</v>
      </c>
      <c r="M11" s="30">
        <v>46183497.144739062</v>
      </c>
      <c r="N11" s="30">
        <v>27354501.337452725</v>
      </c>
      <c r="O11" s="56">
        <f t="shared" si="0"/>
        <v>133693598.48219176</v>
      </c>
      <c r="P11" s="259">
        <v>1</v>
      </c>
      <c r="Q11" s="233"/>
    </row>
    <row r="12" spans="1:17" ht="36.75" customHeight="1" x14ac:dyDescent="0.25">
      <c r="B12" s="28">
        <v>4</v>
      </c>
      <c r="C12" s="35" t="s">
        <v>646</v>
      </c>
      <c r="D12" s="28"/>
      <c r="E12" s="28" t="s">
        <v>355</v>
      </c>
      <c r="F12" s="28" t="s">
        <v>147</v>
      </c>
      <c r="G12" s="28"/>
      <c r="H12" s="29">
        <v>667.6</v>
      </c>
      <c r="I12" s="28" t="s">
        <v>6</v>
      </c>
      <c r="J12" s="28" t="s">
        <v>0</v>
      </c>
      <c r="K12" s="29">
        <v>667.6</v>
      </c>
      <c r="L12" s="30">
        <v>66760000.000000022</v>
      </c>
      <c r="M12" s="30">
        <v>54011813.842834301</v>
      </c>
      <c r="N12" s="30">
        <v>16566978.294151997</v>
      </c>
      <c r="O12" s="56">
        <f t="shared" si="0"/>
        <v>137338792.13698632</v>
      </c>
      <c r="P12" s="259">
        <v>1</v>
      </c>
    </row>
    <row r="13" spans="1:17" ht="26.25" customHeight="1" x14ac:dyDescent="0.25">
      <c r="B13" s="28">
        <v>5</v>
      </c>
      <c r="C13" s="54" t="s">
        <v>647</v>
      </c>
      <c r="D13" s="28"/>
      <c r="E13" s="54" t="s">
        <v>355</v>
      </c>
      <c r="F13" s="28" t="s">
        <v>148</v>
      </c>
      <c r="G13" s="28" t="s">
        <v>666</v>
      </c>
      <c r="H13" s="29">
        <v>2329.5700000000002</v>
      </c>
      <c r="I13" s="28" t="s">
        <v>78</v>
      </c>
      <c r="J13" s="28" t="s">
        <v>0</v>
      </c>
      <c r="K13" s="29">
        <v>2329.5700000000002</v>
      </c>
      <c r="L13" s="30">
        <v>232957000.00000006</v>
      </c>
      <c r="M13" s="30">
        <v>101562816.22240418</v>
      </c>
      <c r="N13" s="30">
        <v>64813294.304993056</v>
      </c>
      <c r="O13" s="56">
        <f t="shared" si="0"/>
        <v>399333110.52739727</v>
      </c>
      <c r="P13" s="259">
        <v>1</v>
      </c>
    </row>
    <row r="14" spans="1:17" ht="27" customHeight="1" x14ac:dyDescent="0.25">
      <c r="B14" s="28">
        <v>6</v>
      </c>
      <c r="C14" s="35" t="s">
        <v>648</v>
      </c>
      <c r="D14" s="28"/>
      <c r="E14" s="28" t="s">
        <v>355</v>
      </c>
      <c r="F14" s="28" t="s">
        <v>149</v>
      </c>
      <c r="G14" s="28" t="s">
        <v>666</v>
      </c>
      <c r="H14" s="29">
        <v>1901.12</v>
      </c>
      <c r="I14" s="31" t="s">
        <v>535</v>
      </c>
      <c r="J14" s="28" t="s">
        <v>0</v>
      </c>
      <c r="K14" s="29">
        <v>1901.12</v>
      </c>
      <c r="L14" s="30">
        <v>33277794.493150681</v>
      </c>
      <c r="M14" s="30">
        <v>147242.49964496156</v>
      </c>
      <c r="N14" s="30">
        <v>138581.50035503844</v>
      </c>
      <c r="O14" s="56">
        <f t="shared" si="0"/>
        <v>33563618.493150681</v>
      </c>
      <c r="P14" s="259">
        <v>1</v>
      </c>
    </row>
    <row r="15" spans="1:17" ht="22.5" customHeight="1" x14ac:dyDescent="0.25">
      <c r="A15" s="87" t="s">
        <v>571</v>
      </c>
      <c r="B15" s="206">
        <v>7</v>
      </c>
      <c r="C15" s="206" t="s">
        <v>649</v>
      </c>
      <c r="D15" s="262"/>
      <c r="E15" s="206" t="s">
        <v>355</v>
      </c>
      <c r="F15" s="28" t="s">
        <v>551</v>
      </c>
      <c r="G15" s="206" t="s">
        <v>666</v>
      </c>
      <c r="H15" s="256">
        <v>1035.6099999999999</v>
      </c>
      <c r="I15" s="31" t="s">
        <v>536</v>
      </c>
      <c r="J15" s="28" t="s">
        <v>136</v>
      </c>
      <c r="K15" s="29">
        <v>98.37</v>
      </c>
      <c r="L15" s="30">
        <v>0</v>
      </c>
      <c r="M15" s="30">
        <v>-3.625137504509153E-2</v>
      </c>
      <c r="N15" s="30">
        <v>3.625137504509153E-2</v>
      </c>
      <c r="O15" s="56">
        <f t="shared" si="0"/>
        <v>0</v>
      </c>
      <c r="P15" s="259">
        <v>1</v>
      </c>
    </row>
    <row r="16" spans="1:17" ht="24" customHeight="1" x14ac:dyDescent="0.25">
      <c r="A16" s="87" t="s">
        <v>573</v>
      </c>
      <c r="B16" s="323">
        <v>8</v>
      </c>
      <c r="C16" s="323" t="s">
        <v>650</v>
      </c>
      <c r="D16" s="323" t="s">
        <v>757</v>
      </c>
      <c r="E16" s="303" t="s">
        <v>510</v>
      </c>
      <c r="F16" s="28" t="s">
        <v>552</v>
      </c>
      <c r="G16" s="323" t="s">
        <v>666</v>
      </c>
      <c r="H16" s="325">
        <v>1390.46</v>
      </c>
      <c r="I16" s="31" t="s">
        <v>780</v>
      </c>
      <c r="J16" s="28" t="s">
        <v>0</v>
      </c>
      <c r="K16" s="29">
        <v>900</v>
      </c>
      <c r="L16" s="30">
        <v>0</v>
      </c>
      <c r="M16" s="30">
        <v>-3.1660724329213574E-3</v>
      </c>
      <c r="N16" s="30">
        <v>3.1660724329213574E-3</v>
      </c>
      <c r="O16" s="56">
        <f t="shared" si="0"/>
        <v>0</v>
      </c>
      <c r="P16" s="259">
        <v>1</v>
      </c>
    </row>
    <row r="17" spans="1:17" ht="24" customHeight="1" x14ac:dyDescent="0.25">
      <c r="A17" s="87" t="s">
        <v>574</v>
      </c>
      <c r="B17" s="345"/>
      <c r="C17" s="345"/>
      <c r="D17" s="345"/>
      <c r="E17" s="304"/>
      <c r="F17" s="28" t="s">
        <v>553</v>
      </c>
      <c r="G17" s="345"/>
      <c r="H17" s="373"/>
      <c r="I17" s="31" t="s">
        <v>781</v>
      </c>
      <c r="J17" s="28" t="s">
        <v>7</v>
      </c>
      <c r="K17" s="29">
        <v>293.62</v>
      </c>
      <c r="L17" s="30">
        <v>0</v>
      </c>
      <c r="M17" s="30">
        <v>-3.8051202850390792E-2</v>
      </c>
      <c r="N17" s="30">
        <v>3.8051202850390792E-2</v>
      </c>
      <c r="O17" s="56">
        <f t="shared" si="0"/>
        <v>0</v>
      </c>
      <c r="P17" s="259">
        <v>1</v>
      </c>
    </row>
    <row r="18" spans="1:17" ht="24" customHeight="1" x14ac:dyDescent="0.25">
      <c r="A18" s="87" t="s">
        <v>575</v>
      </c>
      <c r="B18" s="324"/>
      <c r="C18" s="324"/>
      <c r="D18" s="324"/>
      <c r="E18" s="305"/>
      <c r="F18" s="32" t="s">
        <v>554</v>
      </c>
      <c r="G18" s="324"/>
      <c r="H18" s="326"/>
      <c r="I18" s="32" t="s">
        <v>782</v>
      </c>
      <c r="J18" s="32" t="s">
        <v>136</v>
      </c>
      <c r="K18" s="33">
        <v>196.84</v>
      </c>
      <c r="L18" s="30">
        <v>0</v>
      </c>
      <c r="M18" s="30">
        <v>0</v>
      </c>
      <c r="N18" s="30">
        <v>0</v>
      </c>
      <c r="O18" s="56">
        <f t="shared" si="0"/>
        <v>0</v>
      </c>
      <c r="P18" s="259">
        <v>1</v>
      </c>
    </row>
    <row r="19" spans="1:17" ht="27" customHeight="1" x14ac:dyDescent="0.25">
      <c r="A19" s="87" t="s">
        <v>576</v>
      </c>
      <c r="B19" s="285">
        <v>9</v>
      </c>
      <c r="C19" s="338" t="s">
        <v>651</v>
      </c>
      <c r="D19" s="32"/>
      <c r="E19" s="303" t="s">
        <v>510</v>
      </c>
      <c r="F19" s="32" t="s">
        <v>40</v>
      </c>
      <c r="G19" s="32"/>
      <c r="H19" s="33">
        <v>900.3</v>
      </c>
      <c r="I19" s="32" t="s">
        <v>789</v>
      </c>
      <c r="J19" s="32" t="s">
        <v>0</v>
      </c>
      <c r="K19" s="33">
        <v>900.3</v>
      </c>
      <c r="L19" s="30">
        <v>46121112.777397253</v>
      </c>
      <c r="M19" s="30">
        <v>3237742.3906192528</v>
      </c>
      <c r="N19" s="30">
        <v>1699701.881641021</v>
      </c>
      <c r="O19" s="56">
        <f t="shared" si="0"/>
        <v>51058557.049657531</v>
      </c>
      <c r="P19" s="259">
        <v>1</v>
      </c>
    </row>
    <row r="20" spans="1:17" ht="27" customHeight="1" x14ac:dyDescent="0.25">
      <c r="A20" s="87" t="s">
        <v>576</v>
      </c>
      <c r="B20" s="286"/>
      <c r="C20" s="339"/>
      <c r="D20" s="32"/>
      <c r="E20" s="305"/>
      <c r="F20" s="32" t="s">
        <v>577</v>
      </c>
      <c r="G20" s="32"/>
      <c r="H20" s="33">
        <v>900.3</v>
      </c>
      <c r="I20" s="32" t="s">
        <v>789</v>
      </c>
      <c r="J20" s="32" t="s">
        <v>0</v>
      </c>
      <c r="K20" s="33">
        <v>900.3</v>
      </c>
      <c r="L20" s="30">
        <v>56268500</v>
      </c>
      <c r="M20" s="30">
        <v>6302092.824466506</v>
      </c>
      <c r="N20" s="30">
        <v>2644744.5316978791</v>
      </c>
      <c r="O20" s="56">
        <f>SUM(L20:N20)</f>
        <v>65215337.356164381</v>
      </c>
      <c r="P20" s="259">
        <v>1</v>
      </c>
    </row>
    <row r="21" spans="1:17" ht="39" customHeight="1" x14ac:dyDescent="0.25">
      <c r="A21" s="87" t="s">
        <v>783</v>
      </c>
      <c r="B21" s="19">
        <v>10</v>
      </c>
      <c r="C21" s="224" t="s">
        <v>808</v>
      </c>
      <c r="D21" s="33"/>
      <c r="E21" s="32" t="s">
        <v>510</v>
      </c>
      <c r="F21" s="33" t="s">
        <v>784</v>
      </c>
      <c r="G21" s="33"/>
      <c r="H21" s="33">
        <v>1590.08</v>
      </c>
      <c r="I21" s="32" t="s">
        <v>788</v>
      </c>
      <c r="J21" s="32" t="s">
        <v>0</v>
      </c>
      <c r="K21" s="33">
        <v>1590.08</v>
      </c>
      <c r="L21" s="30">
        <v>8.2191780209541321E-2</v>
      </c>
      <c r="M21" s="30">
        <v>0</v>
      </c>
      <c r="N21" s="30">
        <v>0</v>
      </c>
      <c r="O21" s="56">
        <f>SUM(L21:N21)</f>
        <v>8.2191780209541321E-2</v>
      </c>
      <c r="P21" s="259">
        <v>1</v>
      </c>
    </row>
    <row r="22" spans="1:17" ht="26.25" customHeight="1" x14ac:dyDescent="0.25">
      <c r="A22" s="87" t="s">
        <v>785</v>
      </c>
      <c r="B22" s="285">
        <v>11</v>
      </c>
      <c r="C22" s="338" t="s">
        <v>807</v>
      </c>
      <c r="D22" s="33"/>
      <c r="E22" s="32" t="s">
        <v>510</v>
      </c>
      <c r="F22" s="33" t="s">
        <v>776</v>
      </c>
      <c r="G22" s="33"/>
      <c r="H22" s="33">
        <v>2233.79</v>
      </c>
      <c r="I22" s="32" t="s">
        <v>791</v>
      </c>
      <c r="J22" s="32" t="s">
        <v>0</v>
      </c>
      <c r="K22" s="33">
        <v>2233.79</v>
      </c>
      <c r="L22" s="30">
        <v>0</v>
      </c>
      <c r="M22" s="30">
        <v>0</v>
      </c>
      <c r="N22" s="30">
        <v>0</v>
      </c>
      <c r="O22" s="56">
        <f>SUM(L22:N22)</f>
        <v>0</v>
      </c>
      <c r="P22" s="259">
        <v>1</v>
      </c>
    </row>
    <row r="23" spans="1:17" ht="26.25" customHeight="1" x14ac:dyDescent="0.25">
      <c r="A23" s="87" t="s">
        <v>786</v>
      </c>
      <c r="B23" s="286"/>
      <c r="C23" s="339"/>
      <c r="D23" s="33"/>
      <c r="E23" s="32" t="s">
        <v>510</v>
      </c>
      <c r="F23" s="33" t="s">
        <v>787</v>
      </c>
      <c r="G23" s="33"/>
      <c r="H23" s="33">
        <v>45.96</v>
      </c>
      <c r="I23" s="32" t="s">
        <v>790</v>
      </c>
      <c r="J23" s="32" t="s">
        <v>0</v>
      </c>
      <c r="K23" s="33">
        <v>45.96</v>
      </c>
      <c r="L23" s="30">
        <v>0</v>
      </c>
      <c r="M23" s="30">
        <v>0</v>
      </c>
      <c r="N23" s="30">
        <v>0</v>
      </c>
      <c r="O23" s="56">
        <f>SUM(L23:N23)</f>
        <v>0</v>
      </c>
      <c r="P23" s="259">
        <v>1</v>
      </c>
    </row>
    <row r="24" spans="1:17" s="1" customFormat="1" ht="12" thickBot="1" x14ac:dyDescent="0.3">
      <c r="A24" s="87"/>
      <c r="C24" s="4"/>
      <c r="H24" s="3"/>
      <c r="I24" s="3"/>
      <c r="J24" s="3"/>
      <c r="K24" s="3"/>
      <c r="L24" s="5"/>
      <c r="M24" s="5"/>
      <c r="N24" s="5"/>
      <c r="O24" s="5"/>
      <c r="P24" s="259"/>
      <c r="Q24" s="232"/>
    </row>
    <row r="25" spans="1:17" s="2" customFormat="1" ht="22.5" customHeight="1" thickBot="1" x14ac:dyDescent="0.3">
      <c r="A25" s="88"/>
      <c r="D25" s="1"/>
      <c r="E25" s="367" t="s">
        <v>510</v>
      </c>
      <c r="F25" s="368"/>
      <c r="G25" s="71" t="s">
        <v>677</v>
      </c>
      <c r="H25" s="370" t="s">
        <v>4</v>
      </c>
      <c r="I25" s="371"/>
      <c r="J25" s="372"/>
      <c r="K25" s="71" t="s">
        <v>677</v>
      </c>
      <c r="L25" s="96">
        <f>SUM(L6:L24)</f>
        <v>719736586.52847958</v>
      </c>
      <c r="M25" s="96">
        <f>SUM(M6:M24)</f>
        <v>409929028.36640257</v>
      </c>
      <c r="N25" s="96">
        <f>SUM(N6:N24)</f>
        <v>236816225.68146041</v>
      </c>
      <c r="O25" s="96">
        <f>SUM(O6:O24)</f>
        <v>1366481840.5763426</v>
      </c>
      <c r="P25" s="261"/>
      <c r="Q25" s="247"/>
    </row>
    <row r="26" spans="1:17" s="1" customFormat="1" x14ac:dyDescent="0.25">
      <c r="A26" s="87"/>
      <c r="C26" s="4"/>
      <c r="H26" s="3"/>
      <c r="I26" s="3"/>
      <c r="J26" s="3"/>
      <c r="K26" s="3"/>
      <c r="L26" s="5"/>
      <c r="M26" s="90">
        <f>SUM(M25:N25)</f>
        <v>646745254.04786301</v>
      </c>
      <c r="N26" s="5"/>
      <c r="O26" s="5"/>
      <c r="P26" s="259"/>
      <c r="Q26" s="232"/>
    </row>
    <row r="27" spans="1:17" s="1" customFormat="1" x14ac:dyDescent="0.25">
      <c r="A27" s="87"/>
      <c r="C27" s="4"/>
      <c r="H27" s="3"/>
      <c r="I27" s="3"/>
      <c r="J27" s="3"/>
      <c r="K27" s="3"/>
      <c r="L27" s="5"/>
      <c r="M27" s="5"/>
      <c r="N27" s="5"/>
      <c r="O27" s="5"/>
      <c r="P27" s="259"/>
      <c r="Q27" s="232"/>
    </row>
    <row r="28" spans="1:17" s="1" customFormat="1" x14ac:dyDescent="0.25">
      <c r="A28" s="87"/>
      <c r="C28" s="4"/>
      <c r="H28" s="3"/>
      <c r="I28" s="3"/>
      <c r="J28" s="3"/>
      <c r="K28" s="3"/>
      <c r="L28" s="5"/>
      <c r="M28" s="5"/>
      <c r="N28" s="5"/>
      <c r="O28" s="5"/>
      <c r="P28" s="259"/>
      <c r="Q28" s="232"/>
    </row>
    <row r="29" spans="1:17" s="1" customFormat="1" ht="12" thickBot="1" x14ac:dyDescent="0.3">
      <c r="A29" s="87"/>
      <c r="C29" s="4"/>
      <c r="H29" s="3"/>
      <c r="I29" s="3"/>
      <c r="J29" s="3"/>
      <c r="K29" s="3"/>
      <c r="L29" s="5"/>
      <c r="M29" s="5"/>
      <c r="N29" s="5"/>
      <c r="O29" s="5"/>
      <c r="P29" s="259"/>
      <c r="Q29" s="232"/>
    </row>
    <row r="30" spans="1:17" ht="30.75" customHeight="1" thickBot="1" x14ac:dyDescent="0.3">
      <c r="B30" s="178" t="s">
        <v>310</v>
      </c>
      <c r="C30" s="179" t="s">
        <v>311</v>
      </c>
      <c r="D30" s="178" t="s">
        <v>741</v>
      </c>
      <c r="E30" s="179" t="s">
        <v>312</v>
      </c>
      <c r="F30" s="178" t="s">
        <v>313</v>
      </c>
      <c r="G30" s="200" t="s">
        <v>750</v>
      </c>
      <c r="H30" s="180" t="s">
        <v>429</v>
      </c>
      <c r="I30" s="180" t="s">
        <v>315</v>
      </c>
      <c r="J30" s="180" t="s">
        <v>316</v>
      </c>
      <c r="K30" s="205" t="s">
        <v>745</v>
      </c>
      <c r="L30" s="182" t="s">
        <v>318</v>
      </c>
      <c r="M30" s="182" t="s">
        <v>3</v>
      </c>
      <c r="N30" s="182" t="s">
        <v>430</v>
      </c>
      <c r="O30" s="182" t="s">
        <v>431</v>
      </c>
    </row>
    <row r="31" spans="1:17" s="2" customFormat="1" ht="15.75" customHeight="1" x14ac:dyDescent="0.25">
      <c r="A31" s="88"/>
      <c r="B31" s="202" t="s">
        <v>558</v>
      </c>
      <c r="C31" s="203"/>
      <c r="D31" s="203"/>
      <c r="E31" s="203"/>
      <c r="F31" s="204"/>
      <c r="G31" s="198"/>
      <c r="H31" s="163" t="s">
        <v>320</v>
      </c>
      <c r="I31" s="314" t="s">
        <v>558</v>
      </c>
      <c r="J31" s="315"/>
      <c r="K31" s="52" t="s">
        <v>320</v>
      </c>
      <c r="L31" s="229"/>
      <c r="M31" s="230"/>
      <c r="N31" s="230"/>
      <c r="O31" s="231" t="s">
        <v>518</v>
      </c>
      <c r="P31" s="260"/>
      <c r="Q31" s="233"/>
    </row>
    <row r="32" spans="1:17" ht="27.75" customHeight="1" x14ac:dyDescent="0.25">
      <c r="A32" s="87" t="s">
        <v>572</v>
      </c>
      <c r="B32" s="58">
        <v>1</v>
      </c>
      <c r="C32" s="206" t="s">
        <v>652</v>
      </c>
      <c r="D32" s="28"/>
      <c r="E32" s="58" t="s">
        <v>371</v>
      </c>
      <c r="F32" s="28" t="s">
        <v>555</v>
      </c>
      <c r="G32" s="28" t="s">
        <v>666</v>
      </c>
      <c r="H32" s="29">
        <v>1535.83</v>
      </c>
      <c r="I32" s="31" t="s">
        <v>536</v>
      </c>
      <c r="J32" s="28" t="s">
        <v>0</v>
      </c>
      <c r="K32" s="29">
        <v>1535.83</v>
      </c>
      <c r="L32" s="30">
        <v>0.25369863584637642</v>
      </c>
      <c r="M32" s="30">
        <v>0</v>
      </c>
      <c r="N32" s="30">
        <v>0</v>
      </c>
      <c r="O32" s="56">
        <f t="shared" ref="O32" si="1">SUM(L32:N32)</f>
        <v>0.25369863584637642</v>
      </c>
      <c r="P32" s="259">
        <v>1</v>
      </c>
    </row>
    <row r="33" spans="1:17" s="1" customFormat="1" ht="12" thickBot="1" x14ac:dyDescent="0.3">
      <c r="A33" s="87"/>
      <c r="C33" s="4"/>
      <c r="H33" s="3"/>
      <c r="I33" s="3"/>
      <c r="J33" s="3"/>
      <c r="K33" s="3"/>
      <c r="L33" s="5"/>
      <c r="M33" s="5"/>
      <c r="N33" s="5"/>
      <c r="O33" s="5"/>
      <c r="P33" s="259"/>
      <c r="Q33" s="232"/>
    </row>
    <row r="34" spans="1:17" s="2" customFormat="1" ht="22.5" customHeight="1" thickBot="1" x14ac:dyDescent="0.3">
      <c r="A34" s="87"/>
      <c r="D34" s="1"/>
      <c r="E34" s="367" t="s">
        <v>371</v>
      </c>
      <c r="F34" s="368"/>
      <c r="G34" s="71" t="s">
        <v>677</v>
      </c>
      <c r="H34" s="370" t="s">
        <v>4</v>
      </c>
      <c r="I34" s="371"/>
      <c r="J34" s="372"/>
      <c r="K34" s="71" t="s">
        <v>677</v>
      </c>
      <c r="L34" s="96">
        <f>SUM(L31:L33)</f>
        <v>0.25369863584637642</v>
      </c>
      <c r="M34" s="96">
        <f>SUM(M31:M33)</f>
        <v>0</v>
      </c>
      <c r="N34" s="96">
        <f>SUM(N31:N33)</f>
        <v>0</v>
      </c>
      <c r="O34" s="96">
        <f>SUM(O31:O33)</f>
        <v>0.25369863584637642</v>
      </c>
      <c r="P34" s="261"/>
      <c r="Q34" s="247"/>
    </row>
    <row r="35" spans="1:17" s="1" customFormat="1" x14ac:dyDescent="0.25">
      <c r="A35" s="88"/>
      <c r="C35" s="4"/>
      <c r="H35" s="3"/>
      <c r="I35" s="3"/>
      <c r="J35" s="3"/>
      <c r="K35" s="3"/>
      <c r="L35" s="5"/>
      <c r="M35" s="90">
        <f>SUM(M34:N34)</f>
        <v>0</v>
      </c>
      <c r="N35" s="5"/>
      <c r="O35" s="5"/>
      <c r="P35" s="260"/>
      <c r="Q35" s="233"/>
    </row>
    <row r="36" spans="1:17" s="1" customFormat="1" hidden="1" x14ac:dyDescent="0.25">
      <c r="A36" s="87"/>
      <c r="C36" s="4"/>
      <c r="H36" s="3"/>
      <c r="I36" s="3"/>
      <c r="J36" s="3"/>
      <c r="K36" s="3"/>
      <c r="L36" s="5"/>
      <c r="M36" s="5"/>
      <c r="N36" s="5"/>
      <c r="O36" s="5"/>
      <c r="P36" s="259"/>
      <c r="Q36" s="232"/>
    </row>
    <row r="37" spans="1:17" s="1" customFormat="1" x14ac:dyDescent="0.25">
      <c r="A37" s="87"/>
      <c r="C37" s="4"/>
      <c r="H37" s="3"/>
      <c r="I37" s="3"/>
      <c r="J37" s="3"/>
      <c r="K37" s="3"/>
      <c r="L37" s="5"/>
      <c r="M37" s="5"/>
      <c r="N37" s="5"/>
      <c r="O37" s="5"/>
      <c r="P37" s="259"/>
      <c r="Q37" s="232"/>
    </row>
    <row r="38" spans="1:17" s="1" customFormat="1" ht="12" thickBot="1" x14ac:dyDescent="0.3">
      <c r="A38" s="87"/>
      <c r="C38" s="4"/>
      <c r="H38" s="3"/>
      <c r="I38" s="3"/>
      <c r="J38" s="3"/>
      <c r="K38" s="3"/>
      <c r="L38" s="5"/>
      <c r="M38" s="5"/>
      <c r="N38" s="5"/>
      <c r="O38" s="5"/>
      <c r="P38" s="259"/>
      <c r="Q38" s="232"/>
    </row>
    <row r="39" spans="1:17" ht="30.75" customHeight="1" thickBot="1" x14ac:dyDescent="0.3">
      <c r="B39" s="178" t="s">
        <v>310</v>
      </c>
      <c r="C39" s="179" t="s">
        <v>311</v>
      </c>
      <c r="D39" s="178" t="s">
        <v>741</v>
      </c>
      <c r="E39" s="179" t="s">
        <v>312</v>
      </c>
      <c r="F39" s="178" t="s">
        <v>313</v>
      </c>
      <c r="G39" s="200" t="s">
        <v>750</v>
      </c>
      <c r="H39" s="180" t="s">
        <v>429</v>
      </c>
      <c r="I39" s="180" t="s">
        <v>315</v>
      </c>
      <c r="J39" s="180" t="s">
        <v>316</v>
      </c>
      <c r="K39" s="205" t="s">
        <v>745</v>
      </c>
      <c r="L39" s="182" t="s">
        <v>318</v>
      </c>
      <c r="M39" s="182" t="s">
        <v>3</v>
      </c>
      <c r="N39" s="182" t="s">
        <v>430</v>
      </c>
      <c r="O39" s="182" t="s">
        <v>431</v>
      </c>
    </row>
    <row r="40" spans="1:17" s="2" customFormat="1" ht="15.75" customHeight="1" x14ac:dyDescent="0.25">
      <c r="A40" s="88"/>
      <c r="B40" s="202" t="s">
        <v>558</v>
      </c>
      <c r="C40" s="203"/>
      <c r="D40" s="203"/>
      <c r="E40" s="203"/>
      <c r="F40" s="204"/>
      <c r="G40" s="198"/>
      <c r="H40" s="163" t="s">
        <v>320</v>
      </c>
      <c r="I40" s="314" t="s">
        <v>558</v>
      </c>
      <c r="J40" s="315"/>
      <c r="K40" s="52" t="s">
        <v>320</v>
      </c>
      <c r="L40" s="229"/>
      <c r="M40" s="230"/>
      <c r="N40" s="230"/>
      <c r="O40" s="231" t="s">
        <v>518</v>
      </c>
      <c r="P40" s="260"/>
      <c r="Q40" s="233"/>
    </row>
    <row r="41" spans="1:17" ht="26.25" customHeight="1" x14ac:dyDescent="0.25">
      <c r="A41" s="88"/>
      <c r="B41" s="28">
        <v>1</v>
      </c>
      <c r="C41" s="35" t="s">
        <v>768</v>
      </c>
      <c r="D41" s="28"/>
      <c r="E41" s="28" t="s">
        <v>410</v>
      </c>
      <c r="F41" s="28" t="s">
        <v>146</v>
      </c>
      <c r="G41" s="28" t="s">
        <v>666</v>
      </c>
      <c r="H41" s="29">
        <v>1986.12</v>
      </c>
      <c r="I41" s="28" t="s">
        <v>1</v>
      </c>
      <c r="J41" s="28" t="s">
        <v>0</v>
      </c>
      <c r="K41" s="28">
        <v>1986.12</v>
      </c>
      <c r="L41" s="30">
        <v>98117693.753424644</v>
      </c>
      <c r="M41" s="30">
        <v>1939504.7389994371</v>
      </c>
      <c r="N41" s="30">
        <v>1193541.2610005629</v>
      </c>
      <c r="O41" s="56">
        <f t="shared" ref="O41:O45" si="2">SUM(L41:N41)</f>
        <v>101250739.75342464</v>
      </c>
      <c r="P41" s="259">
        <v>1</v>
      </c>
      <c r="Q41" s="233"/>
    </row>
    <row r="42" spans="1:17" ht="22.5" customHeight="1" x14ac:dyDescent="0.25">
      <c r="B42" s="58">
        <v>2</v>
      </c>
      <c r="C42" s="206" t="s">
        <v>653</v>
      </c>
      <c r="D42" s="28"/>
      <c r="E42" s="58" t="s">
        <v>410</v>
      </c>
      <c r="F42" s="28" t="s">
        <v>150</v>
      </c>
      <c r="G42" s="58" t="s">
        <v>666</v>
      </c>
      <c r="H42" s="252">
        <v>1680.84</v>
      </c>
      <c r="I42" s="31" t="s">
        <v>494</v>
      </c>
      <c r="J42" s="28" t="s">
        <v>7</v>
      </c>
      <c r="K42" s="29">
        <v>208.84</v>
      </c>
      <c r="L42" s="30">
        <v>3175728.7692397246</v>
      </c>
      <c r="M42" s="30">
        <v>213515.23499210359</v>
      </c>
      <c r="N42" s="30">
        <v>189791.76500789641</v>
      </c>
      <c r="O42" s="56">
        <v>3579035.7692397255</v>
      </c>
      <c r="P42" s="259">
        <v>1</v>
      </c>
    </row>
    <row r="43" spans="1:17" ht="26.25" customHeight="1" x14ac:dyDescent="0.25">
      <c r="A43" s="87" t="s">
        <v>580</v>
      </c>
      <c r="B43" s="28">
        <v>3</v>
      </c>
      <c r="C43" s="35" t="s">
        <v>566</v>
      </c>
      <c r="D43" s="28"/>
      <c r="E43" s="28" t="s">
        <v>410</v>
      </c>
      <c r="F43" s="28" t="s">
        <v>556</v>
      </c>
      <c r="G43" s="28" t="s">
        <v>666</v>
      </c>
      <c r="H43" s="29">
        <v>3412.98</v>
      </c>
      <c r="I43" s="31" t="s">
        <v>536</v>
      </c>
      <c r="J43" s="28" t="s">
        <v>0</v>
      </c>
      <c r="K43" s="29">
        <v>3412.98</v>
      </c>
      <c r="L43" s="30">
        <v>298635750.00000006</v>
      </c>
      <c r="M43" s="30">
        <v>38893422.548945025</v>
      </c>
      <c r="N43" s="30">
        <v>21647991.316808406</v>
      </c>
      <c r="O43" s="56">
        <f t="shared" si="2"/>
        <v>359177163.86575347</v>
      </c>
      <c r="P43" s="259">
        <v>1</v>
      </c>
    </row>
    <row r="44" spans="1:17" ht="26.25" customHeight="1" x14ac:dyDescent="0.25">
      <c r="A44" s="87" t="s">
        <v>578</v>
      </c>
      <c r="B44" s="285">
        <v>4</v>
      </c>
      <c r="C44" s="338" t="s">
        <v>667</v>
      </c>
      <c r="D44" s="33"/>
      <c r="E44" s="32" t="s">
        <v>410</v>
      </c>
      <c r="F44" s="28" t="s">
        <v>42</v>
      </c>
      <c r="G44" s="197"/>
      <c r="H44" s="325">
        <v>4601.49</v>
      </c>
      <c r="I44" s="32" t="s">
        <v>778</v>
      </c>
      <c r="J44" s="28" t="s">
        <v>0</v>
      </c>
      <c r="K44" s="33">
        <v>1499.7</v>
      </c>
      <c r="L44" s="30">
        <v>0</v>
      </c>
      <c r="M44" s="30">
        <v>-2.401951608592517E-5</v>
      </c>
      <c r="N44" s="30">
        <v>2.401951608592517E-5</v>
      </c>
      <c r="O44" s="56">
        <f>SUM(L44:N44)</f>
        <v>0</v>
      </c>
      <c r="P44" s="259">
        <v>1</v>
      </c>
    </row>
    <row r="45" spans="1:17" ht="26.25" customHeight="1" x14ac:dyDescent="0.25">
      <c r="A45" s="87" t="s">
        <v>578</v>
      </c>
      <c r="B45" s="286"/>
      <c r="C45" s="339"/>
      <c r="D45" s="33"/>
      <c r="E45" s="32" t="s">
        <v>410</v>
      </c>
      <c r="F45" s="28" t="s">
        <v>579</v>
      </c>
      <c r="G45" s="197"/>
      <c r="H45" s="326"/>
      <c r="I45" s="32" t="s">
        <v>779</v>
      </c>
      <c r="J45" s="28" t="s">
        <v>7</v>
      </c>
      <c r="K45" s="33">
        <v>3101.79</v>
      </c>
      <c r="L45" s="30">
        <v>0.22397260367870331</v>
      </c>
      <c r="M45" s="30">
        <v>0</v>
      </c>
      <c r="N45" s="30">
        <v>0</v>
      </c>
      <c r="O45" s="56">
        <f t="shared" si="2"/>
        <v>0.22397260367870331</v>
      </c>
      <c r="P45" s="259">
        <v>1</v>
      </c>
    </row>
    <row r="46" spans="1:17" s="1" customFormat="1" ht="12" thickBot="1" x14ac:dyDescent="0.3">
      <c r="A46" s="87"/>
      <c r="C46" s="4"/>
      <c r="H46" s="3"/>
      <c r="I46" s="3"/>
      <c r="J46" s="3"/>
      <c r="K46" s="3"/>
      <c r="L46" s="5"/>
      <c r="M46" s="5"/>
      <c r="N46" s="5"/>
      <c r="O46" s="5"/>
      <c r="P46" s="259"/>
      <c r="Q46" s="232"/>
    </row>
    <row r="47" spans="1:17" s="2" customFormat="1" ht="22.5" customHeight="1" thickBot="1" x14ac:dyDescent="0.3">
      <c r="A47" s="87"/>
      <c r="D47" s="1"/>
      <c r="E47" s="367" t="s">
        <v>410</v>
      </c>
      <c r="F47" s="368"/>
      <c r="G47" s="71" t="s">
        <v>677</v>
      </c>
      <c r="H47" s="370" t="s">
        <v>4</v>
      </c>
      <c r="I47" s="371"/>
      <c r="J47" s="372"/>
      <c r="K47" s="71" t="s">
        <v>677</v>
      </c>
      <c r="L47" s="96">
        <f>SUM(L41:L46)</f>
        <v>399929172.74663705</v>
      </c>
      <c r="M47" s="96">
        <f>SUM(M41:M46)</f>
        <v>41046442.522912547</v>
      </c>
      <c r="N47" s="96">
        <f>SUM(N41:N46)</f>
        <v>23031324.342840888</v>
      </c>
      <c r="O47" s="96">
        <f>SUM(O41:O46)</f>
        <v>464006939.61239046</v>
      </c>
      <c r="P47" s="261"/>
      <c r="Q47" s="247"/>
    </row>
    <row r="48" spans="1:17" s="1" customFormat="1" x14ac:dyDescent="0.25">
      <c r="A48" s="87"/>
      <c r="C48" s="4"/>
      <c r="H48" s="3"/>
      <c r="I48" s="3"/>
      <c r="J48" s="3"/>
      <c r="K48" s="3"/>
      <c r="L48" s="5"/>
      <c r="M48" s="90">
        <f>SUM(M47:N47)</f>
        <v>64077766.865753435</v>
      </c>
      <c r="N48" s="5"/>
      <c r="O48" s="5"/>
      <c r="P48" s="259"/>
      <c r="Q48" s="232"/>
    </row>
    <row r="49" spans="1:17" s="1" customFormat="1" x14ac:dyDescent="0.25">
      <c r="A49" s="87"/>
      <c r="C49" s="4"/>
      <c r="H49" s="3"/>
      <c r="I49" s="3"/>
      <c r="J49" s="3"/>
      <c r="K49" s="3"/>
      <c r="L49" s="5"/>
      <c r="M49" s="5"/>
      <c r="N49" s="5"/>
      <c r="O49" s="5"/>
      <c r="P49" s="259"/>
      <c r="Q49" s="232"/>
    </row>
    <row r="50" spans="1:17" s="1" customFormat="1" x14ac:dyDescent="0.25">
      <c r="A50" s="87"/>
      <c r="C50" s="4"/>
      <c r="H50" s="3"/>
      <c r="I50" s="3"/>
      <c r="J50" s="3"/>
      <c r="K50" s="3"/>
      <c r="L50" s="5"/>
      <c r="M50" s="5"/>
      <c r="N50" s="5"/>
      <c r="O50" s="5"/>
      <c r="P50" s="259"/>
      <c r="Q50" s="232"/>
    </row>
    <row r="51" spans="1:17" s="1" customFormat="1" ht="12" thickBot="1" x14ac:dyDescent="0.3">
      <c r="A51" s="87"/>
      <c r="C51" s="4"/>
      <c r="H51" s="3"/>
      <c r="I51" s="3"/>
      <c r="J51" s="3"/>
      <c r="K51" s="3"/>
      <c r="L51" s="5"/>
      <c r="M51" s="5"/>
      <c r="N51" s="5"/>
      <c r="O51" s="5"/>
      <c r="P51" s="259"/>
      <c r="Q51" s="232"/>
    </row>
    <row r="52" spans="1:17" ht="30.75" customHeight="1" thickBot="1" x14ac:dyDescent="0.3">
      <c r="B52" s="178" t="s">
        <v>310</v>
      </c>
      <c r="C52" s="179" t="s">
        <v>311</v>
      </c>
      <c r="D52" s="178" t="s">
        <v>741</v>
      </c>
      <c r="E52" s="179" t="s">
        <v>312</v>
      </c>
      <c r="F52" s="178" t="s">
        <v>313</v>
      </c>
      <c r="G52" s="200" t="s">
        <v>750</v>
      </c>
      <c r="H52" s="180" t="s">
        <v>429</v>
      </c>
      <c r="I52" s="180" t="s">
        <v>315</v>
      </c>
      <c r="J52" s="180" t="s">
        <v>316</v>
      </c>
      <c r="K52" s="181" t="s">
        <v>317</v>
      </c>
      <c r="L52" s="182" t="s">
        <v>318</v>
      </c>
      <c r="M52" s="182" t="s">
        <v>3</v>
      </c>
      <c r="N52" s="182" t="s">
        <v>430</v>
      </c>
      <c r="O52" s="182" t="s">
        <v>431</v>
      </c>
    </row>
    <row r="53" spans="1:17" s="2" customFormat="1" ht="15.75" customHeight="1" x14ac:dyDescent="0.25">
      <c r="A53" s="87"/>
      <c r="B53" s="309" t="s">
        <v>558</v>
      </c>
      <c r="C53" s="374"/>
      <c r="D53" s="374"/>
      <c r="E53" s="374"/>
      <c r="F53" s="310"/>
      <c r="G53" s="183"/>
      <c r="H53" s="51" t="s">
        <v>320</v>
      </c>
      <c r="I53" s="309" t="s">
        <v>558</v>
      </c>
      <c r="J53" s="310"/>
      <c r="K53" s="52" t="s">
        <v>320</v>
      </c>
      <c r="L53" s="229"/>
      <c r="M53" s="230"/>
      <c r="N53" s="230"/>
      <c r="O53" s="231" t="s">
        <v>518</v>
      </c>
      <c r="P53" s="259"/>
      <c r="Q53" s="232"/>
    </row>
    <row r="54" spans="1:17" ht="27" customHeight="1" x14ac:dyDescent="0.25">
      <c r="B54" s="28">
        <v>1</v>
      </c>
      <c r="C54" s="35" t="s">
        <v>654</v>
      </c>
      <c r="D54" s="28"/>
      <c r="E54" s="28" t="s">
        <v>413</v>
      </c>
      <c r="F54" s="28" t="s">
        <v>138</v>
      </c>
      <c r="G54" s="28"/>
      <c r="H54" s="29">
        <v>1812</v>
      </c>
      <c r="I54" s="28" t="s">
        <v>399</v>
      </c>
      <c r="J54" s="28" t="s">
        <v>0</v>
      </c>
      <c r="K54" s="29">
        <v>906</v>
      </c>
      <c r="L54" s="30">
        <v>89262724.958904073</v>
      </c>
      <c r="M54" s="30">
        <v>64573022.469950095</v>
      </c>
      <c r="N54" s="30">
        <v>75195672.749227986</v>
      </c>
      <c r="O54" s="56">
        <f>SUM(L54:N54)</f>
        <v>229031420.17808217</v>
      </c>
      <c r="P54" s="259">
        <v>1</v>
      </c>
    </row>
    <row r="55" spans="1:17" ht="22.5" customHeight="1" x14ac:dyDescent="0.25">
      <c r="B55" s="323">
        <v>2</v>
      </c>
      <c r="C55" s="298" t="s">
        <v>655</v>
      </c>
      <c r="D55" s="58"/>
      <c r="E55" s="323" t="s">
        <v>413</v>
      </c>
      <c r="F55" s="28" t="s">
        <v>139</v>
      </c>
      <c r="G55" s="323"/>
      <c r="H55" s="325">
        <v>2407</v>
      </c>
      <c r="I55" s="28" t="s">
        <v>516</v>
      </c>
      <c r="J55" s="28" t="s">
        <v>0</v>
      </c>
      <c r="K55" s="29">
        <v>1140</v>
      </c>
      <c r="L55" s="30">
        <v>57317626.938630149</v>
      </c>
      <c r="M55" s="30">
        <v>33179990.8083767</v>
      </c>
      <c r="N55" s="30">
        <v>35833082.123239741</v>
      </c>
      <c r="O55" s="56">
        <f>SUM(L55:N55)</f>
        <v>126330699.87024659</v>
      </c>
      <c r="P55" s="259">
        <v>1</v>
      </c>
    </row>
    <row r="56" spans="1:17" ht="22.5" customHeight="1" x14ac:dyDescent="0.25">
      <c r="B56" s="324"/>
      <c r="C56" s="299"/>
      <c r="D56" s="185"/>
      <c r="E56" s="324"/>
      <c r="F56" s="28" t="s">
        <v>140</v>
      </c>
      <c r="G56" s="324"/>
      <c r="H56" s="326"/>
      <c r="I56" s="28" t="s">
        <v>344</v>
      </c>
      <c r="J56" s="28" t="s">
        <v>7</v>
      </c>
      <c r="K56" s="29">
        <v>1117</v>
      </c>
      <c r="L56" s="30">
        <v>69934582.595505118</v>
      </c>
      <c r="M56" s="30">
        <v>93796803.209271461</v>
      </c>
      <c r="N56" s="30">
        <v>51828320.310505927</v>
      </c>
      <c r="O56" s="56">
        <f>SUM(L56:N56)</f>
        <v>215559706.11528251</v>
      </c>
      <c r="P56" s="259">
        <v>1</v>
      </c>
    </row>
    <row r="57" spans="1:17" ht="28.5" customHeight="1" x14ac:dyDescent="0.25">
      <c r="B57" s="28">
        <v>3</v>
      </c>
      <c r="C57" s="35" t="s">
        <v>656</v>
      </c>
      <c r="D57" s="28"/>
      <c r="E57" s="28" t="s">
        <v>413</v>
      </c>
      <c r="F57" s="28" t="s">
        <v>512</v>
      </c>
      <c r="G57" s="28" t="s">
        <v>666</v>
      </c>
      <c r="H57" s="29">
        <v>3245.08</v>
      </c>
      <c r="I57" s="28" t="s">
        <v>515</v>
      </c>
      <c r="J57" s="28" t="s">
        <v>0</v>
      </c>
      <c r="K57" s="29">
        <v>3245.08</v>
      </c>
      <c r="L57" s="30">
        <v>279774362.35616446</v>
      </c>
      <c r="M57" s="30">
        <v>176785025.09619141</v>
      </c>
      <c r="N57" s="30">
        <v>37175462.585315451</v>
      </c>
      <c r="O57" s="56">
        <f>SUM(L57:N57)</f>
        <v>493734850.03767133</v>
      </c>
      <c r="P57" s="259">
        <v>1</v>
      </c>
    </row>
    <row r="58" spans="1:17" s="1" customFormat="1" ht="12" thickBot="1" x14ac:dyDescent="0.3">
      <c r="A58" s="87"/>
      <c r="C58" s="4"/>
      <c r="H58" s="3"/>
      <c r="I58" s="3"/>
      <c r="J58" s="3"/>
      <c r="K58" s="3"/>
      <c r="L58" s="5"/>
      <c r="M58" s="5"/>
      <c r="N58" s="5"/>
      <c r="O58" s="5"/>
      <c r="P58" s="259"/>
      <c r="Q58" s="232"/>
    </row>
    <row r="59" spans="1:17" s="2" customFormat="1" ht="22.5" customHeight="1" thickBot="1" x14ac:dyDescent="0.3">
      <c r="A59" s="87"/>
      <c r="D59" s="1"/>
      <c r="E59" s="367" t="s">
        <v>413</v>
      </c>
      <c r="F59" s="368"/>
      <c r="G59" s="71" t="s">
        <v>677</v>
      </c>
      <c r="H59" s="370" t="s">
        <v>4</v>
      </c>
      <c r="I59" s="371"/>
      <c r="J59" s="372"/>
      <c r="K59" s="71" t="s">
        <v>677</v>
      </c>
      <c r="L59" s="96">
        <f>SUM(L53:L58)</f>
        <v>496289296.84920382</v>
      </c>
      <c r="M59" s="96">
        <f>SUM(M53:M58)</f>
        <v>368334841.58378965</v>
      </c>
      <c r="N59" s="96">
        <f>SUM(N53:N58)</f>
        <v>200032537.76828909</v>
      </c>
      <c r="O59" s="96">
        <f>SUM(O53:O58)</f>
        <v>1064656676.2012826</v>
      </c>
      <c r="P59" s="261"/>
      <c r="Q59" s="247"/>
    </row>
    <row r="60" spans="1:17" s="1" customFormat="1" x14ac:dyDescent="0.25">
      <c r="A60" s="87"/>
      <c r="C60" s="4"/>
      <c r="H60" s="3"/>
      <c r="L60" s="5"/>
      <c r="M60" s="90">
        <f>SUM(M59:N59)</f>
        <v>568367379.35207868</v>
      </c>
      <c r="N60" s="5"/>
      <c r="O60" s="5"/>
      <c r="P60" s="259"/>
      <c r="Q60" s="232"/>
    </row>
    <row r="61" spans="1:17" s="1" customFormat="1" x14ac:dyDescent="0.25">
      <c r="A61" s="87"/>
      <c r="C61" s="4"/>
      <c r="H61" s="3"/>
      <c r="L61" s="5"/>
      <c r="M61" s="90"/>
      <c r="N61" s="5"/>
      <c r="O61" s="5"/>
      <c r="P61" s="259"/>
      <c r="Q61" s="232"/>
    </row>
    <row r="62" spans="1:17" s="1" customFormat="1" x14ac:dyDescent="0.25">
      <c r="A62" s="87"/>
      <c r="C62" s="4"/>
      <c r="H62" s="3"/>
      <c r="L62" s="5"/>
      <c r="M62" s="90"/>
      <c r="N62" s="5"/>
      <c r="O62" s="5"/>
      <c r="P62" s="259"/>
      <c r="Q62" s="232"/>
    </row>
    <row r="63" spans="1:17" s="1" customFormat="1" ht="12" thickBot="1" x14ac:dyDescent="0.3">
      <c r="A63" s="87"/>
      <c r="C63" s="4"/>
      <c r="H63" s="3"/>
      <c r="L63" s="5"/>
      <c r="M63" s="5"/>
      <c r="N63" s="5"/>
      <c r="O63" s="5"/>
      <c r="P63" s="259"/>
      <c r="Q63" s="232"/>
    </row>
    <row r="64" spans="1:17" s="2" customFormat="1" ht="22.5" customHeight="1" thickBot="1" x14ac:dyDescent="0.3">
      <c r="A64" s="87"/>
      <c r="C64" s="359" t="s">
        <v>744</v>
      </c>
      <c r="D64" s="360"/>
      <c r="E64" s="361"/>
      <c r="F64" s="362"/>
      <c r="G64" s="1"/>
      <c r="H64" s="367" t="s">
        <v>469</v>
      </c>
      <c r="I64" s="369"/>
      <c r="J64" s="368"/>
      <c r="K64" s="71" t="s">
        <v>677</v>
      </c>
      <c r="L64" s="96">
        <f>SUM(L25+L34+L47+L59)</f>
        <v>1615955056.3780191</v>
      </c>
      <c r="M64" s="96">
        <f>SUM(M25+M34+M47+M59)</f>
        <v>819310312.47310472</v>
      </c>
      <c r="N64" s="96">
        <f>SUM(N25+N34+N47+N59)</f>
        <v>459880087.79259038</v>
      </c>
      <c r="O64" s="96">
        <f>SUM(L64+M65)</f>
        <v>2895145456.643714</v>
      </c>
      <c r="P64" s="259">
        <f>SUM(P6:P59)</f>
        <v>28</v>
      </c>
      <c r="Q64" s="232"/>
    </row>
    <row r="65" spans="1:17" ht="22.5" customHeight="1" thickBot="1" x14ac:dyDescent="0.3">
      <c r="B65" s="2"/>
      <c r="C65" s="363"/>
      <c r="D65" s="364"/>
      <c r="E65" s="365"/>
      <c r="F65" s="366"/>
      <c r="G65" s="1"/>
      <c r="H65" s="367" t="s">
        <v>517</v>
      </c>
      <c r="I65" s="369"/>
      <c r="J65" s="368"/>
      <c r="K65" s="307" t="s">
        <v>677</v>
      </c>
      <c r="L65" s="308"/>
      <c r="M65" s="97">
        <f>SUM(M64+N64)</f>
        <v>1279190400.2656951</v>
      </c>
      <c r="N65" s="98"/>
      <c r="O65" s="93" t="s">
        <v>558</v>
      </c>
    </row>
    <row r="66" spans="1:17" x14ac:dyDescent="0.25">
      <c r="B66" s="2"/>
    </row>
    <row r="67" spans="1:17" x14ac:dyDescent="0.25">
      <c r="B67" s="2"/>
    </row>
    <row r="68" spans="1:17" x14ac:dyDescent="0.25">
      <c r="B68" s="2"/>
    </row>
    <row r="69" spans="1:17" hidden="1" x14ac:dyDescent="0.25">
      <c r="B69" s="2"/>
    </row>
    <row r="70" spans="1:17" hidden="1" x14ac:dyDescent="0.25">
      <c r="B70" s="2"/>
    </row>
    <row r="71" spans="1:17" hidden="1" x14ac:dyDescent="0.25">
      <c r="B71" s="2"/>
    </row>
    <row r="72" spans="1:17" hidden="1" x14ac:dyDescent="0.25">
      <c r="B72" s="2"/>
    </row>
    <row r="73" spans="1:17" hidden="1" x14ac:dyDescent="0.25">
      <c r="B73" s="2"/>
    </row>
    <row r="74" spans="1:17" hidden="1" x14ac:dyDescent="0.25">
      <c r="B74" s="2"/>
    </row>
    <row r="75" spans="1:17" hidden="1" x14ac:dyDescent="0.25">
      <c r="B75" s="2"/>
    </row>
    <row r="76" spans="1:17" hidden="1" x14ac:dyDescent="0.25">
      <c r="B76" s="2"/>
    </row>
    <row r="77" spans="1:17" hidden="1" x14ac:dyDescent="0.25">
      <c r="A77" s="88"/>
      <c r="B77" s="2"/>
      <c r="P77" s="260"/>
      <c r="Q77" s="233"/>
    </row>
    <row r="78" spans="1:17" hidden="1" x14ac:dyDescent="0.25">
      <c r="B78" s="2"/>
    </row>
    <row r="79" spans="1:17" hidden="1" x14ac:dyDescent="0.25">
      <c r="B79" s="2"/>
    </row>
    <row r="80" spans="1:17" hidden="1" x14ac:dyDescent="0.25">
      <c r="B80" s="2"/>
    </row>
    <row r="81" spans="1:17" hidden="1" x14ac:dyDescent="0.25">
      <c r="B81" s="2"/>
    </row>
    <row r="82" spans="1:17" hidden="1" x14ac:dyDescent="0.25">
      <c r="B82" s="2"/>
    </row>
    <row r="83" spans="1:17" hidden="1" x14ac:dyDescent="0.25">
      <c r="A83" s="88"/>
      <c r="B83" s="2"/>
      <c r="P83" s="260"/>
      <c r="Q83" s="233"/>
    </row>
    <row r="84" spans="1:17" hidden="1" x14ac:dyDescent="0.25">
      <c r="B84" s="2"/>
    </row>
    <row r="85" spans="1:17" hidden="1" x14ac:dyDescent="0.25">
      <c r="B85" s="2"/>
    </row>
    <row r="86" spans="1:17" hidden="1" x14ac:dyDescent="0.25">
      <c r="B86" s="2"/>
    </row>
    <row r="87" spans="1:17" hidden="1" x14ac:dyDescent="0.25">
      <c r="B87" s="2"/>
    </row>
    <row r="88" spans="1:17" hidden="1" x14ac:dyDescent="0.25">
      <c r="B88" s="2"/>
    </row>
    <row r="89" spans="1:17" hidden="1" x14ac:dyDescent="0.25">
      <c r="B89" s="2"/>
    </row>
    <row r="90" spans="1:17" hidden="1" x14ac:dyDescent="0.25">
      <c r="B90" s="2"/>
    </row>
    <row r="91" spans="1:17" hidden="1" x14ac:dyDescent="0.25">
      <c r="B91" s="2"/>
    </row>
    <row r="92" spans="1:17" hidden="1" x14ac:dyDescent="0.25">
      <c r="A92" s="88"/>
      <c r="B92" s="2"/>
      <c r="P92" s="260"/>
      <c r="Q92" s="233"/>
    </row>
    <row r="93" spans="1:17" hidden="1" x14ac:dyDescent="0.25">
      <c r="B93" s="2"/>
    </row>
    <row r="94" spans="1:17" hidden="1" x14ac:dyDescent="0.25">
      <c r="B94" s="2"/>
    </row>
    <row r="95" spans="1:17" hidden="1" x14ac:dyDescent="0.25">
      <c r="B95" s="2"/>
    </row>
    <row r="96" spans="1:17" hidden="1" x14ac:dyDescent="0.25">
      <c r="B96" s="2"/>
    </row>
    <row r="97" spans="1:17" hidden="1" x14ac:dyDescent="0.25">
      <c r="B97" s="2"/>
    </row>
    <row r="98" spans="1:17" hidden="1" x14ac:dyDescent="0.25">
      <c r="A98" s="88"/>
      <c r="B98" s="2"/>
      <c r="P98" s="260"/>
      <c r="Q98" s="233"/>
    </row>
    <row r="99" spans="1:17" hidden="1" x14ac:dyDescent="0.25">
      <c r="B99" s="2"/>
    </row>
    <row r="100" spans="1:17" hidden="1" x14ac:dyDescent="0.25">
      <c r="B100" s="2"/>
    </row>
    <row r="101" spans="1:17" hidden="1" x14ac:dyDescent="0.25">
      <c r="B101" s="2"/>
    </row>
    <row r="102" spans="1:17" hidden="1" x14ac:dyDescent="0.25">
      <c r="A102" s="88"/>
      <c r="B102" s="2"/>
      <c r="P102" s="260"/>
      <c r="Q102" s="233"/>
    </row>
    <row r="103" spans="1:17" hidden="1" x14ac:dyDescent="0.25">
      <c r="B103" s="2"/>
    </row>
    <row r="104" spans="1:17" x14ac:dyDescent="0.25"/>
    <row r="105" spans="1:17" x14ac:dyDescent="0.25"/>
    <row r="106" spans="1:17" x14ac:dyDescent="0.25"/>
    <row r="107" spans="1:17" x14ac:dyDescent="0.25"/>
    <row r="108" spans="1:17" hidden="1" x14ac:dyDescent="0.25">
      <c r="A108" s="88"/>
      <c r="P108" s="260"/>
      <c r="Q108" s="233"/>
    </row>
    <row r="109" spans="1:17" x14ac:dyDescent="0.25"/>
    <row r="110" spans="1:17" x14ac:dyDescent="0.25"/>
    <row r="111" spans="1:17" x14ac:dyDescent="0.25"/>
    <row r="112" spans="1:17" hidden="1" x14ac:dyDescent="0.25">
      <c r="A112" s="88"/>
      <c r="P112" s="260"/>
      <c r="Q112" s="233"/>
    </row>
    <row r="113" spans="1:17" x14ac:dyDescent="0.25"/>
    <row r="114" spans="1:17" x14ac:dyDescent="0.25"/>
    <row r="115" spans="1:17" x14ac:dyDescent="0.25"/>
    <row r="116" spans="1:17" x14ac:dyDescent="0.25"/>
    <row r="117" spans="1:17" x14ac:dyDescent="0.25"/>
    <row r="118" spans="1:17" hidden="1" x14ac:dyDescent="0.25">
      <c r="A118" s="88"/>
      <c r="P118" s="260"/>
      <c r="Q118" s="233"/>
    </row>
    <row r="119" spans="1:17" x14ac:dyDescent="0.25"/>
    <row r="121" spans="1:17" x14ac:dyDescent="0.25"/>
    <row r="122" spans="1:17" x14ac:dyDescent="0.25"/>
    <row r="123" spans="1:17" x14ac:dyDescent="0.25"/>
    <row r="124" spans="1:17" x14ac:dyDescent="0.25"/>
    <row r="125" spans="1:17" x14ac:dyDescent="0.25"/>
    <row r="126" spans="1:17" x14ac:dyDescent="0.25"/>
    <row r="127" spans="1:17" hidden="1" x14ac:dyDescent="0.25">
      <c r="A127" s="88"/>
      <c r="P127" s="260"/>
      <c r="Q127" s="233"/>
    </row>
    <row r="128" spans="1:17" x14ac:dyDescent="0.25"/>
    <row r="129" spans="1:17" hidden="1" x14ac:dyDescent="0.25">
      <c r="D129" s="9"/>
      <c r="E129" s="9"/>
      <c r="F129" s="9"/>
      <c r="G129" s="9"/>
      <c r="H129" s="10"/>
      <c r="I129" s="9"/>
      <c r="J129" s="9"/>
      <c r="K129" s="9"/>
      <c r="L129" s="12"/>
      <c r="M129" s="12"/>
      <c r="N129" s="12"/>
      <c r="O129" s="12"/>
    </row>
    <row r="130" spans="1:17" hidden="1" x14ac:dyDescent="0.25">
      <c r="D130" s="9"/>
      <c r="E130" s="9"/>
      <c r="F130" s="9"/>
      <c r="G130" s="9"/>
      <c r="H130" s="10"/>
      <c r="I130" s="9"/>
      <c r="J130" s="9"/>
      <c r="K130" s="9"/>
      <c r="L130" s="12"/>
      <c r="M130" s="12"/>
      <c r="N130" s="12"/>
      <c r="O130" s="12"/>
    </row>
    <row r="131" spans="1:17" hidden="1" x14ac:dyDescent="0.25">
      <c r="D131" s="13"/>
      <c r="E131" s="13"/>
      <c r="F131" s="13"/>
      <c r="G131" s="13"/>
      <c r="H131" s="16"/>
      <c r="I131" s="13"/>
      <c r="J131" s="13"/>
      <c r="K131" s="13"/>
      <c r="L131" s="18"/>
      <c r="M131" s="18"/>
      <c r="N131" s="18"/>
      <c r="O131" s="18"/>
    </row>
    <row r="132" spans="1:17" hidden="1" x14ac:dyDescent="0.25">
      <c r="D132" s="13"/>
      <c r="E132" s="13"/>
      <c r="F132" s="13"/>
      <c r="G132" s="13"/>
      <c r="H132" s="16"/>
      <c r="I132" s="13"/>
      <c r="J132" s="13"/>
      <c r="K132" s="13"/>
      <c r="L132" s="18"/>
      <c r="M132" s="18"/>
      <c r="N132" s="18"/>
      <c r="O132" s="18"/>
    </row>
    <row r="133" spans="1:17" hidden="1" x14ac:dyDescent="0.25">
      <c r="A133" s="88"/>
      <c r="D133" s="13"/>
      <c r="E133" s="13"/>
      <c r="F133" s="13"/>
      <c r="G133" s="13"/>
      <c r="H133" s="16"/>
      <c r="I133" s="13"/>
      <c r="J133" s="13"/>
      <c r="K133" s="13"/>
      <c r="L133" s="18"/>
      <c r="M133" s="18"/>
      <c r="N133" s="18"/>
      <c r="O133" s="18"/>
      <c r="P133" s="260"/>
      <c r="Q133" s="233"/>
    </row>
    <row r="134" spans="1:17" hidden="1" x14ac:dyDescent="0.25">
      <c r="D134" s="13"/>
      <c r="E134" s="13"/>
      <c r="F134" s="13"/>
      <c r="G134" s="13"/>
      <c r="H134" s="16"/>
      <c r="I134" s="13"/>
      <c r="J134" s="13"/>
      <c r="K134" s="13"/>
      <c r="L134" s="18"/>
      <c r="M134" s="18"/>
      <c r="N134" s="18"/>
      <c r="O134" s="18"/>
    </row>
    <row r="135" spans="1:17" hidden="1" x14ac:dyDescent="0.25">
      <c r="D135" s="13"/>
      <c r="E135" s="13"/>
      <c r="F135" s="13"/>
      <c r="G135" s="13"/>
      <c r="H135" s="16"/>
      <c r="I135" s="13"/>
      <c r="J135" s="13"/>
      <c r="K135" s="13"/>
      <c r="L135" s="18"/>
      <c r="M135" s="18"/>
      <c r="N135" s="18"/>
      <c r="O135" s="18"/>
    </row>
    <row r="136" spans="1:17" hidden="1" x14ac:dyDescent="0.25">
      <c r="A136" s="88"/>
      <c r="D136" s="13"/>
      <c r="E136" s="13"/>
      <c r="F136" s="13"/>
      <c r="G136" s="13"/>
      <c r="H136" s="16"/>
      <c r="I136" s="13"/>
      <c r="J136" s="13"/>
      <c r="K136" s="13"/>
      <c r="L136" s="18"/>
      <c r="M136" s="18"/>
      <c r="N136" s="18"/>
      <c r="O136" s="18"/>
      <c r="P136" s="260"/>
      <c r="Q136" s="233"/>
    </row>
    <row r="137" spans="1:17" hidden="1" x14ac:dyDescent="0.25">
      <c r="D137" s="13"/>
      <c r="E137" s="13"/>
      <c r="F137" s="13"/>
      <c r="G137" s="13"/>
      <c r="H137" s="16"/>
      <c r="I137" s="13"/>
      <c r="J137" s="13"/>
      <c r="K137" s="13"/>
      <c r="L137" s="18"/>
      <c r="M137" s="18"/>
      <c r="N137" s="18"/>
      <c r="O137" s="18"/>
    </row>
    <row r="138" spans="1:17" hidden="1" x14ac:dyDescent="0.25">
      <c r="D138" s="13"/>
      <c r="E138" s="13"/>
      <c r="F138" s="13"/>
      <c r="G138" s="13"/>
      <c r="H138" s="16"/>
      <c r="I138" s="13"/>
      <c r="J138" s="13"/>
      <c r="K138" s="13"/>
      <c r="L138" s="18"/>
      <c r="M138" s="18"/>
      <c r="N138" s="18"/>
      <c r="O138" s="18"/>
    </row>
    <row r="139" spans="1:17" hidden="1" x14ac:dyDescent="0.25">
      <c r="D139" s="13"/>
      <c r="E139" s="13"/>
      <c r="F139" s="13"/>
      <c r="G139" s="13"/>
      <c r="H139" s="16"/>
      <c r="I139" s="13"/>
      <c r="J139" s="13"/>
      <c r="K139" s="13"/>
      <c r="L139" s="18"/>
      <c r="M139" s="18"/>
      <c r="N139" s="18"/>
      <c r="O139" s="18"/>
    </row>
    <row r="140" spans="1:17" hidden="1" x14ac:dyDescent="0.25">
      <c r="D140" s="13"/>
      <c r="E140" s="13"/>
      <c r="F140" s="13"/>
      <c r="G140" s="13"/>
      <c r="H140" s="16"/>
      <c r="I140" s="13"/>
      <c r="J140" s="13"/>
      <c r="K140" s="13"/>
      <c r="L140" s="18"/>
      <c r="M140" s="18"/>
      <c r="N140" s="18"/>
      <c r="O140" s="18"/>
    </row>
    <row r="141" spans="1:17" hidden="1" x14ac:dyDescent="0.25">
      <c r="A141" s="88"/>
      <c r="D141" s="13"/>
      <c r="E141" s="13"/>
      <c r="F141" s="13"/>
      <c r="G141" s="13"/>
      <c r="H141" s="16"/>
      <c r="I141" s="13"/>
      <c r="J141" s="13"/>
      <c r="K141" s="13"/>
      <c r="L141" s="18"/>
      <c r="M141" s="18"/>
      <c r="N141" s="18"/>
      <c r="O141" s="18"/>
      <c r="P141" s="260"/>
      <c r="Q141" s="233"/>
    </row>
    <row r="142" spans="1:17" hidden="1" x14ac:dyDescent="0.25">
      <c r="A142" s="88"/>
      <c r="D142" s="13"/>
      <c r="E142" s="13"/>
      <c r="F142" s="13"/>
      <c r="G142" s="13"/>
      <c r="H142" s="16"/>
      <c r="I142" s="13"/>
      <c r="J142" s="13"/>
      <c r="K142" s="13"/>
      <c r="L142" s="18"/>
      <c r="M142" s="18"/>
      <c r="N142" s="18"/>
      <c r="O142" s="18"/>
      <c r="P142" s="260"/>
      <c r="Q142" s="233"/>
    </row>
    <row r="143" spans="1:17" hidden="1" x14ac:dyDescent="0.25">
      <c r="D143" s="13"/>
      <c r="E143" s="13"/>
      <c r="F143" s="13"/>
      <c r="G143" s="13"/>
      <c r="H143" s="16"/>
      <c r="I143" s="13"/>
      <c r="J143" s="13"/>
      <c r="K143" s="13"/>
      <c r="L143" s="18"/>
      <c r="M143" s="18"/>
      <c r="N143" s="18"/>
      <c r="O143" s="18"/>
    </row>
    <row r="144" spans="1:17" hidden="1" x14ac:dyDescent="0.25">
      <c r="D144" s="13"/>
      <c r="E144" s="13"/>
      <c r="F144" s="13"/>
      <c r="G144" s="13"/>
      <c r="H144" s="16"/>
      <c r="I144" s="13"/>
      <c r="J144" s="13"/>
      <c r="K144" s="13"/>
      <c r="L144" s="18"/>
      <c r="M144" s="18"/>
      <c r="N144" s="18"/>
      <c r="O144" s="18"/>
    </row>
    <row r="145" spans="4:15" hidden="1" x14ac:dyDescent="0.25">
      <c r="D145" s="13"/>
      <c r="E145" s="13"/>
      <c r="F145" s="13"/>
      <c r="G145" s="13"/>
      <c r="H145" s="16"/>
      <c r="I145" s="13"/>
      <c r="J145" s="13"/>
      <c r="K145" s="13"/>
      <c r="L145" s="18"/>
      <c r="M145" s="18"/>
      <c r="N145" s="18"/>
      <c r="O145" s="18"/>
    </row>
    <row r="146" spans="4:15" hidden="1" x14ac:dyDescent="0.25">
      <c r="D146" s="13"/>
      <c r="E146" s="13"/>
      <c r="F146" s="13"/>
      <c r="G146" s="13"/>
      <c r="H146" s="16"/>
      <c r="I146" s="13"/>
      <c r="J146" s="13"/>
      <c r="K146" s="13"/>
      <c r="L146" s="18"/>
      <c r="M146" s="18"/>
      <c r="N146" s="18"/>
      <c r="O146" s="18"/>
    </row>
    <row r="147" spans="4:15" hidden="1" x14ac:dyDescent="0.25">
      <c r="D147" s="13"/>
      <c r="E147" s="13"/>
      <c r="F147" s="13"/>
      <c r="G147" s="13"/>
      <c r="H147" s="16"/>
      <c r="I147" s="13"/>
      <c r="J147" s="13"/>
      <c r="K147" s="13"/>
      <c r="L147" s="18"/>
      <c r="M147" s="18"/>
      <c r="N147" s="18"/>
      <c r="O147" s="18"/>
    </row>
    <row r="148" spans="4:15" hidden="1" x14ac:dyDescent="0.25">
      <c r="D148" s="13"/>
      <c r="E148" s="13"/>
      <c r="F148" s="13"/>
      <c r="G148" s="13"/>
      <c r="H148" s="16"/>
      <c r="I148" s="13"/>
      <c r="J148" s="13"/>
      <c r="K148" s="13"/>
      <c r="L148" s="18"/>
      <c r="M148" s="18"/>
      <c r="N148" s="18"/>
      <c r="O148" s="18"/>
    </row>
    <row r="149" spans="4:15" hidden="1" x14ac:dyDescent="0.25">
      <c r="D149" s="13"/>
      <c r="E149" s="13"/>
      <c r="F149" s="13"/>
      <c r="G149" s="13"/>
      <c r="H149" s="16"/>
      <c r="I149" s="13"/>
      <c r="J149" s="13"/>
      <c r="K149" s="13"/>
      <c r="L149" s="18"/>
      <c r="M149" s="18"/>
      <c r="N149" s="18"/>
      <c r="O149" s="18"/>
    </row>
    <row r="150" spans="4:15" hidden="1" x14ac:dyDescent="0.25">
      <c r="D150" s="13"/>
      <c r="E150" s="13"/>
      <c r="F150" s="13"/>
      <c r="G150" s="13"/>
      <c r="H150" s="16"/>
      <c r="I150" s="13"/>
      <c r="J150" s="13"/>
      <c r="K150" s="13"/>
      <c r="L150" s="18"/>
      <c r="M150" s="18"/>
      <c r="N150" s="18"/>
      <c r="O150" s="18"/>
    </row>
    <row r="151" spans="4:15" hidden="1" x14ac:dyDescent="0.25">
      <c r="D151" s="13"/>
      <c r="E151" s="13"/>
      <c r="F151" s="13"/>
      <c r="G151" s="13"/>
      <c r="H151" s="16"/>
      <c r="I151" s="13"/>
      <c r="J151" s="13"/>
      <c r="K151" s="13"/>
      <c r="L151" s="18"/>
      <c r="M151" s="18"/>
      <c r="N151" s="18"/>
      <c r="O151" s="18"/>
    </row>
    <row r="152" spans="4:15" hidden="1" x14ac:dyDescent="0.25">
      <c r="D152" s="13"/>
      <c r="E152" s="13"/>
      <c r="F152" s="13"/>
      <c r="G152" s="13"/>
      <c r="H152" s="16"/>
      <c r="I152" s="13"/>
      <c r="J152" s="13"/>
      <c r="K152" s="13"/>
      <c r="L152" s="18"/>
      <c r="M152" s="18"/>
      <c r="N152" s="18"/>
      <c r="O152" s="18"/>
    </row>
    <row r="153" spans="4:15" hidden="1" x14ac:dyDescent="0.25">
      <c r="D153" s="13"/>
      <c r="E153" s="13"/>
      <c r="F153" s="13"/>
      <c r="G153" s="13"/>
      <c r="H153" s="16"/>
      <c r="I153" s="13"/>
      <c r="J153" s="13"/>
      <c r="K153" s="13"/>
      <c r="L153" s="18"/>
      <c r="M153" s="18"/>
      <c r="N153" s="18"/>
      <c r="O153" s="18"/>
    </row>
    <row r="154" spans="4:15" x14ac:dyDescent="0.25"/>
    <row r="155" spans="4:15" x14ac:dyDescent="0.25"/>
    <row r="156" spans="4:15" x14ac:dyDescent="0.25"/>
    <row r="157" spans="4:15" x14ac:dyDescent="0.25"/>
    <row r="158" spans="4:15" x14ac:dyDescent="0.25"/>
    <row r="159" spans="4:15" x14ac:dyDescent="0.25"/>
    <row r="160" spans="4:15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</sheetData>
  <mergeCells count="46">
    <mergeCell ref="B19:B20"/>
    <mergeCell ref="B16:B18"/>
    <mergeCell ref="E16:E18"/>
    <mergeCell ref="E19:E20"/>
    <mergeCell ref="H44:H45"/>
    <mergeCell ref="E25:F25"/>
    <mergeCell ref="E34:F34"/>
    <mergeCell ref="H25:J25"/>
    <mergeCell ref="H34:J34"/>
    <mergeCell ref="I40:J40"/>
    <mergeCell ref="C16:C18"/>
    <mergeCell ref="C19:C20"/>
    <mergeCell ref="B22:B23"/>
    <mergeCell ref="D16:D18"/>
    <mergeCell ref="B6:B7"/>
    <mergeCell ref="E6:E7"/>
    <mergeCell ref="H6:H7"/>
    <mergeCell ref="C9:C11"/>
    <mergeCell ref="B9:B11"/>
    <mergeCell ref="E9:E11"/>
    <mergeCell ref="G6:G7"/>
    <mergeCell ref="G9:G11"/>
    <mergeCell ref="C6:C7"/>
    <mergeCell ref="H9:H11"/>
    <mergeCell ref="I5:J5"/>
    <mergeCell ref="I31:J31"/>
    <mergeCell ref="G16:G18"/>
    <mergeCell ref="H16:H18"/>
    <mergeCell ref="E55:E56"/>
    <mergeCell ref="H55:H56"/>
    <mergeCell ref="I53:J53"/>
    <mergeCell ref="H47:J47"/>
    <mergeCell ref="B53:F53"/>
    <mergeCell ref="G55:G56"/>
    <mergeCell ref="E47:F47"/>
    <mergeCell ref="B55:B56"/>
    <mergeCell ref="C55:C56"/>
    <mergeCell ref="C44:C45"/>
    <mergeCell ref="B44:B45"/>
    <mergeCell ref="C22:C23"/>
    <mergeCell ref="K65:L65"/>
    <mergeCell ref="C64:F65"/>
    <mergeCell ref="E59:F59"/>
    <mergeCell ref="H65:J65"/>
    <mergeCell ref="H64:J64"/>
    <mergeCell ref="H59:J59"/>
  </mergeCells>
  <pageMargins left="0.7" right="0.7" top="0.75" bottom="0.75" header="0.3" footer="0.3"/>
  <pageSetup scale="55" orientation="landscape" verticalDpi="0" r:id="rId1"/>
  <rowBreaks count="1" manualBreakCount="1">
    <brk id="26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39997558519241921"/>
  </sheetPr>
  <dimension ref="A1:WWH290"/>
  <sheetViews>
    <sheetView showGridLines="0" workbookViewId="0">
      <pane ySplit="5" topLeftCell="A6" activePane="bottomLeft" state="frozen"/>
      <selection pane="bottomLeft"/>
    </sheetView>
  </sheetViews>
  <sheetFormatPr defaultColWidth="0" defaultRowHeight="11.25" zeroHeight="1" x14ac:dyDescent="0.25"/>
  <cols>
    <col min="1" max="1" width="2.85546875" style="1" customWidth="1"/>
    <col min="2" max="2" width="4.7109375" style="1" customWidth="1"/>
    <col min="3" max="3" width="35.140625" style="4" customWidth="1"/>
    <col min="4" max="4" width="8.5703125" style="1" hidden="1" customWidth="1"/>
    <col min="5" max="5" width="11.140625" style="1" customWidth="1"/>
    <col min="6" max="6" width="7.85546875" style="1" customWidth="1"/>
    <col min="7" max="7" width="7.85546875" style="1" hidden="1" customWidth="1"/>
    <col min="8" max="8" width="13.5703125" style="3" customWidth="1"/>
    <col min="9" max="9" width="13.7109375" style="1" customWidth="1"/>
    <col min="10" max="10" width="8.42578125" style="1" customWidth="1"/>
    <col min="11" max="11" width="10" style="1" customWidth="1"/>
    <col min="12" max="12" width="16" style="5" customWidth="1"/>
    <col min="13" max="13" width="16" style="5" bestFit="1" customWidth="1"/>
    <col min="14" max="14" width="14.85546875" style="5" bestFit="1" customWidth="1"/>
    <col min="15" max="15" width="16" style="5" bestFit="1" customWidth="1"/>
    <col min="16" max="16" width="6.42578125" style="259" customWidth="1"/>
    <col min="17" max="17" width="5.140625" style="232" customWidth="1"/>
    <col min="18" max="260" width="9.140625" style="1" hidden="1"/>
    <col min="261" max="261" width="4.28515625" style="1" hidden="1"/>
    <col min="262" max="262" width="32.140625" style="1" hidden="1"/>
    <col min="263" max="263" width="12.5703125" style="1" hidden="1"/>
    <col min="264" max="264" width="7.140625" style="1" hidden="1"/>
    <col min="265" max="265" width="11.28515625" style="1" hidden="1"/>
    <col min="266" max="266" width="10.140625" style="1" hidden="1"/>
    <col min="267" max="267" width="5" style="1" hidden="1"/>
    <col min="268" max="268" width="9.5703125" style="1" hidden="1"/>
    <col min="269" max="269" width="13" style="1" hidden="1"/>
    <col min="270" max="270" width="12.85546875" style="1" hidden="1"/>
    <col min="271" max="271" width="14.85546875" style="1" hidden="1"/>
    <col min="272" max="272" width="14.42578125" style="1" hidden="1"/>
    <col min="273" max="516" width="9.140625" style="1" hidden="1"/>
    <col min="517" max="517" width="4.28515625" style="1" hidden="1"/>
    <col min="518" max="518" width="32.140625" style="1" hidden="1"/>
    <col min="519" max="519" width="12.5703125" style="1" hidden="1"/>
    <col min="520" max="520" width="7.140625" style="1" hidden="1"/>
    <col min="521" max="521" width="11.28515625" style="1" hidden="1"/>
    <col min="522" max="522" width="10.140625" style="1" hidden="1"/>
    <col min="523" max="523" width="5" style="1" hidden="1"/>
    <col min="524" max="524" width="9.5703125" style="1" hidden="1"/>
    <col min="525" max="525" width="13" style="1" hidden="1"/>
    <col min="526" max="526" width="12.85546875" style="1" hidden="1"/>
    <col min="527" max="527" width="14.85546875" style="1" hidden="1"/>
    <col min="528" max="528" width="14.42578125" style="1" hidden="1"/>
    <col min="529" max="772" width="9.140625" style="1" hidden="1"/>
    <col min="773" max="773" width="4.28515625" style="1" hidden="1"/>
    <col min="774" max="774" width="32.140625" style="1" hidden="1"/>
    <col min="775" max="775" width="12.5703125" style="1" hidden="1"/>
    <col min="776" max="776" width="7.140625" style="1" hidden="1"/>
    <col min="777" max="777" width="11.28515625" style="1" hidden="1"/>
    <col min="778" max="778" width="10.140625" style="1" hidden="1"/>
    <col min="779" max="779" width="5" style="1" hidden="1"/>
    <col min="780" max="780" width="9.5703125" style="1" hidden="1"/>
    <col min="781" max="781" width="13" style="1" hidden="1"/>
    <col min="782" max="782" width="12.85546875" style="1" hidden="1"/>
    <col min="783" max="783" width="14.85546875" style="1" hidden="1"/>
    <col min="784" max="784" width="14.42578125" style="1" hidden="1"/>
    <col min="785" max="1028" width="9.140625" style="1" hidden="1"/>
    <col min="1029" max="1029" width="4.28515625" style="1" hidden="1"/>
    <col min="1030" max="1030" width="32.140625" style="1" hidden="1"/>
    <col min="1031" max="1031" width="12.5703125" style="1" hidden="1"/>
    <col min="1032" max="1032" width="7.140625" style="1" hidden="1"/>
    <col min="1033" max="1033" width="11.28515625" style="1" hidden="1"/>
    <col min="1034" max="1034" width="10.140625" style="1" hidden="1"/>
    <col min="1035" max="1035" width="5" style="1" hidden="1"/>
    <col min="1036" max="1036" width="9.5703125" style="1" hidden="1"/>
    <col min="1037" max="1037" width="13" style="1" hidden="1"/>
    <col min="1038" max="1038" width="12.85546875" style="1" hidden="1"/>
    <col min="1039" max="1039" width="14.85546875" style="1" hidden="1"/>
    <col min="1040" max="1040" width="14.42578125" style="1" hidden="1"/>
    <col min="1041" max="1284" width="9.140625" style="1" hidden="1"/>
    <col min="1285" max="1285" width="4.28515625" style="1" hidden="1"/>
    <col min="1286" max="1286" width="32.140625" style="1" hidden="1"/>
    <col min="1287" max="1287" width="12.5703125" style="1" hidden="1"/>
    <col min="1288" max="1288" width="7.140625" style="1" hidden="1"/>
    <col min="1289" max="1289" width="11.28515625" style="1" hidden="1"/>
    <col min="1290" max="1290" width="10.140625" style="1" hidden="1"/>
    <col min="1291" max="1291" width="5" style="1" hidden="1"/>
    <col min="1292" max="1292" width="9.5703125" style="1" hidden="1"/>
    <col min="1293" max="1293" width="13" style="1" hidden="1"/>
    <col min="1294" max="1294" width="12.85546875" style="1" hidden="1"/>
    <col min="1295" max="1295" width="14.85546875" style="1" hidden="1"/>
    <col min="1296" max="1296" width="14.42578125" style="1" hidden="1"/>
    <col min="1297" max="1540" width="9.140625" style="1" hidden="1"/>
    <col min="1541" max="1541" width="4.28515625" style="1" hidden="1"/>
    <col min="1542" max="1542" width="32.140625" style="1" hidden="1"/>
    <col min="1543" max="1543" width="12.5703125" style="1" hidden="1"/>
    <col min="1544" max="1544" width="7.140625" style="1" hidden="1"/>
    <col min="1545" max="1545" width="11.28515625" style="1" hidden="1"/>
    <col min="1546" max="1546" width="10.140625" style="1" hidden="1"/>
    <col min="1547" max="1547" width="5" style="1" hidden="1"/>
    <col min="1548" max="1548" width="9.5703125" style="1" hidden="1"/>
    <col min="1549" max="1549" width="13" style="1" hidden="1"/>
    <col min="1550" max="1550" width="12.85546875" style="1" hidden="1"/>
    <col min="1551" max="1551" width="14.85546875" style="1" hidden="1"/>
    <col min="1552" max="1552" width="14.42578125" style="1" hidden="1"/>
    <col min="1553" max="1796" width="9.140625" style="1" hidden="1"/>
    <col min="1797" max="1797" width="4.28515625" style="1" hidden="1"/>
    <col min="1798" max="1798" width="32.140625" style="1" hidden="1"/>
    <col min="1799" max="1799" width="12.5703125" style="1" hidden="1"/>
    <col min="1800" max="1800" width="7.140625" style="1" hidden="1"/>
    <col min="1801" max="1801" width="11.28515625" style="1" hidden="1"/>
    <col min="1802" max="1802" width="10.140625" style="1" hidden="1"/>
    <col min="1803" max="1803" width="5" style="1" hidden="1"/>
    <col min="1804" max="1804" width="9.5703125" style="1" hidden="1"/>
    <col min="1805" max="1805" width="13" style="1" hidden="1"/>
    <col min="1806" max="1806" width="12.85546875" style="1" hidden="1"/>
    <col min="1807" max="1807" width="14.85546875" style="1" hidden="1"/>
    <col min="1808" max="1808" width="14.42578125" style="1" hidden="1"/>
    <col min="1809" max="2052" width="9.140625" style="1" hidden="1"/>
    <col min="2053" max="2053" width="4.28515625" style="1" hidden="1"/>
    <col min="2054" max="2054" width="32.140625" style="1" hidden="1"/>
    <col min="2055" max="2055" width="12.5703125" style="1" hidden="1"/>
    <col min="2056" max="2056" width="7.140625" style="1" hidden="1"/>
    <col min="2057" max="2057" width="11.28515625" style="1" hidden="1"/>
    <col min="2058" max="2058" width="10.140625" style="1" hidden="1"/>
    <col min="2059" max="2059" width="5" style="1" hidden="1"/>
    <col min="2060" max="2060" width="9.5703125" style="1" hidden="1"/>
    <col min="2061" max="2061" width="13" style="1" hidden="1"/>
    <col min="2062" max="2062" width="12.85546875" style="1" hidden="1"/>
    <col min="2063" max="2063" width="14.85546875" style="1" hidden="1"/>
    <col min="2064" max="2064" width="14.42578125" style="1" hidden="1"/>
    <col min="2065" max="2308" width="9.140625" style="1" hidden="1"/>
    <col min="2309" max="2309" width="4.28515625" style="1" hidden="1"/>
    <col min="2310" max="2310" width="32.140625" style="1" hidden="1"/>
    <col min="2311" max="2311" width="12.5703125" style="1" hidden="1"/>
    <col min="2312" max="2312" width="7.140625" style="1" hidden="1"/>
    <col min="2313" max="2313" width="11.28515625" style="1" hidden="1"/>
    <col min="2314" max="2314" width="10.140625" style="1" hidden="1"/>
    <col min="2315" max="2315" width="5" style="1" hidden="1"/>
    <col min="2316" max="2316" width="9.5703125" style="1" hidden="1"/>
    <col min="2317" max="2317" width="13" style="1" hidden="1"/>
    <col min="2318" max="2318" width="12.85546875" style="1" hidden="1"/>
    <col min="2319" max="2319" width="14.85546875" style="1" hidden="1"/>
    <col min="2320" max="2320" width="14.42578125" style="1" hidden="1"/>
    <col min="2321" max="2564" width="9.140625" style="1" hidden="1"/>
    <col min="2565" max="2565" width="4.28515625" style="1" hidden="1"/>
    <col min="2566" max="2566" width="32.140625" style="1" hidden="1"/>
    <col min="2567" max="2567" width="12.5703125" style="1" hidden="1"/>
    <col min="2568" max="2568" width="7.140625" style="1" hidden="1"/>
    <col min="2569" max="2569" width="11.28515625" style="1" hidden="1"/>
    <col min="2570" max="2570" width="10.140625" style="1" hidden="1"/>
    <col min="2571" max="2571" width="5" style="1" hidden="1"/>
    <col min="2572" max="2572" width="9.5703125" style="1" hidden="1"/>
    <col min="2573" max="2573" width="13" style="1" hidden="1"/>
    <col min="2574" max="2574" width="12.85546875" style="1" hidden="1"/>
    <col min="2575" max="2575" width="14.85546875" style="1" hidden="1"/>
    <col min="2576" max="2576" width="14.42578125" style="1" hidden="1"/>
    <col min="2577" max="2820" width="9.140625" style="1" hidden="1"/>
    <col min="2821" max="2821" width="4.28515625" style="1" hidden="1"/>
    <col min="2822" max="2822" width="32.140625" style="1" hidden="1"/>
    <col min="2823" max="2823" width="12.5703125" style="1" hidden="1"/>
    <col min="2824" max="2824" width="7.140625" style="1" hidden="1"/>
    <col min="2825" max="2825" width="11.28515625" style="1" hidden="1"/>
    <col min="2826" max="2826" width="10.140625" style="1" hidden="1"/>
    <col min="2827" max="2827" width="5" style="1" hidden="1"/>
    <col min="2828" max="2828" width="9.5703125" style="1" hidden="1"/>
    <col min="2829" max="2829" width="13" style="1" hidden="1"/>
    <col min="2830" max="2830" width="12.85546875" style="1" hidden="1"/>
    <col min="2831" max="2831" width="14.85546875" style="1" hidden="1"/>
    <col min="2832" max="2832" width="14.42578125" style="1" hidden="1"/>
    <col min="2833" max="3076" width="9.140625" style="1" hidden="1"/>
    <col min="3077" max="3077" width="4.28515625" style="1" hidden="1"/>
    <col min="3078" max="3078" width="32.140625" style="1" hidden="1"/>
    <col min="3079" max="3079" width="12.5703125" style="1" hidden="1"/>
    <col min="3080" max="3080" width="7.140625" style="1" hidden="1"/>
    <col min="3081" max="3081" width="11.28515625" style="1" hidden="1"/>
    <col min="3082" max="3082" width="10.140625" style="1" hidden="1"/>
    <col min="3083" max="3083" width="5" style="1" hidden="1"/>
    <col min="3084" max="3084" width="9.5703125" style="1" hidden="1"/>
    <col min="3085" max="3085" width="13" style="1" hidden="1"/>
    <col min="3086" max="3086" width="12.85546875" style="1" hidden="1"/>
    <col min="3087" max="3087" width="14.85546875" style="1" hidden="1"/>
    <col min="3088" max="3088" width="14.42578125" style="1" hidden="1"/>
    <col min="3089" max="3332" width="9.140625" style="1" hidden="1"/>
    <col min="3333" max="3333" width="4.28515625" style="1" hidden="1"/>
    <col min="3334" max="3334" width="32.140625" style="1" hidden="1"/>
    <col min="3335" max="3335" width="12.5703125" style="1" hidden="1"/>
    <col min="3336" max="3336" width="7.140625" style="1" hidden="1"/>
    <col min="3337" max="3337" width="11.28515625" style="1" hidden="1"/>
    <col min="3338" max="3338" width="10.140625" style="1" hidden="1"/>
    <col min="3339" max="3339" width="5" style="1" hidden="1"/>
    <col min="3340" max="3340" width="9.5703125" style="1" hidden="1"/>
    <col min="3341" max="3341" width="13" style="1" hidden="1"/>
    <col min="3342" max="3342" width="12.85546875" style="1" hidden="1"/>
    <col min="3343" max="3343" width="14.85546875" style="1" hidden="1"/>
    <col min="3344" max="3344" width="14.42578125" style="1" hidden="1"/>
    <col min="3345" max="3588" width="9.140625" style="1" hidden="1"/>
    <col min="3589" max="3589" width="4.28515625" style="1" hidden="1"/>
    <col min="3590" max="3590" width="32.140625" style="1" hidden="1"/>
    <col min="3591" max="3591" width="12.5703125" style="1" hidden="1"/>
    <col min="3592" max="3592" width="7.140625" style="1" hidden="1"/>
    <col min="3593" max="3593" width="11.28515625" style="1" hidden="1"/>
    <col min="3594" max="3594" width="10.140625" style="1" hidden="1"/>
    <col min="3595" max="3595" width="5" style="1" hidden="1"/>
    <col min="3596" max="3596" width="9.5703125" style="1" hidden="1"/>
    <col min="3597" max="3597" width="13" style="1" hidden="1"/>
    <col min="3598" max="3598" width="12.85546875" style="1" hidden="1"/>
    <col min="3599" max="3599" width="14.85546875" style="1" hidden="1"/>
    <col min="3600" max="3600" width="14.42578125" style="1" hidden="1"/>
    <col min="3601" max="3844" width="9.140625" style="1" hidden="1"/>
    <col min="3845" max="3845" width="4.28515625" style="1" hidden="1"/>
    <col min="3846" max="3846" width="32.140625" style="1" hidden="1"/>
    <col min="3847" max="3847" width="12.5703125" style="1" hidden="1"/>
    <col min="3848" max="3848" width="7.140625" style="1" hidden="1"/>
    <col min="3849" max="3849" width="11.28515625" style="1" hidden="1"/>
    <col min="3850" max="3850" width="10.140625" style="1" hidden="1"/>
    <col min="3851" max="3851" width="5" style="1" hidden="1"/>
    <col min="3852" max="3852" width="9.5703125" style="1" hidden="1"/>
    <col min="3853" max="3853" width="13" style="1" hidden="1"/>
    <col min="3854" max="3854" width="12.85546875" style="1" hidden="1"/>
    <col min="3855" max="3855" width="14.85546875" style="1" hidden="1"/>
    <col min="3856" max="3856" width="14.42578125" style="1" hidden="1"/>
    <col min="3857" max="4100" width="9.140625" style="1" hidden="1"/>
    <col min="4101" max="4101" width="4.28515625" style="1" hidden="1"/>
    <col min="4102" max="4102" width="32.140625" style="1" hidden="1"/>
    <col min="4103" max="4103" width="12.5703125" style="1" hidden="1"/>
    <col min="4104" max="4104" width="7.140625" style="1" hidden="1"/>
    <col min="4105" max="4105" width="11.28515625" style="1" hidden="1"/>
    <col min="4106" max="4106" width="10.140625" style="1" hidden="1"/>
    <col min="4107" max="4107" width="5" style="1" hidden="1"/>
    <col min="4108" max="4108" width="9.5703125" style="1" hidden="1"/>
    <col min="4109" max="4109" width="13" style="1" hidden="1"/>
    <col min="4110" max="4110" width="12.85546875" style="1" hidden="1"/>
    <col min="4111" max="4111" width="14.85546875" style="1" hidden="1"/>
    <col min="4112" max="4112" width="14.42578125" style="1" hidden="1"/>
    <col min="4113" max="4356" width="9.140625" style="1" hidden="1"/>
    <col min="4357" max="4357" width="4.28515625" style="1" hidden="1"/>
    <col min="4358" max="4358" width="32.140625" style="1" hidden="1"/>
    <col min="4359" max="4359" width="12.5703125" style="1" hidden="1"/>
    <col min="4360" max="4360" width="7.140625" style="1" hidden="1"/>
    <col min="4361" max="4361" width="11.28515625" style="1" hidden="1"/>
    <col min="4362" max="4362" width="10.140625" style="1" hidden="1"/>
    <col min="4363" max="4363" width="5" style="1" hidden="1"/>
    <col min="4364" max="4364" width="9.5703125" style="1" hidden="1"/>
    <col min="4365" max="4365" width="13" style="1" hidden="1"/>
    <col min="4366" max="4366" width="12.85546875" style="1" hidden="1"/>
    <col min="4367" max="4367" width="14.85546875" style="1" hidden="1"/>
    <col min="4368" max="4368" width="14.42578125" style="1" hidden="1"/>
    <col min="4369" max="4612" width="9.140625" style="1" hidden="1"/>
    <col min="4613" max="4613" width="4.28515625" style="1" hidden="1"/>
    <col min="4614" max="4614" width="32.140625" style="1" hidden="1"/>
    <col min="4615" max="4615" width="12.5703125" style="1" hidden="1"/>
    <col min="4616" max="4616" width="7.140625" style="1" hidden="1"/>
    <col min="4617" max="4617" width="11.28515625" style="1" hidden="1"/>
    <col min="4618" max="4618" width="10.140625" style="1" hidden="1"/>
    <col min="4619" max="4619" width="5" style="1" hidden="1"/>
    <col min="4620" max="4620" width="9.5703125" style="1" hidden="1"/>
    <col min="4621" max="4621" width="13" style="1" hidden="1"/>
    <col min="4622" max="4622" width="12.85546875" style="1" hidden="1"/>
    <col min="4623" max="4623" width="14.85546875" style="1" hidden="1"/>
    <col min="4624" max="4624" width="14.42578125" style="1" hidden="1"/>
    <col min="4625" max="4868" width="9.140625" style="1" hidden="1"/>
    <col min="4869" max="4869" width="4.28515625" style="1" hidden="1"/>
    <col min="4870" max="4870" width="32.140625" style="1" hidden="1"/>
    <col min="4871" max="4871" width="12.5703125" style="1" hidden="1"/>
    <col min="4872" max="4872" width="7.140625" style="1" hidden="1"/>
    <col min="4873" max="4873" width="11.28515625" style="1" hidden="1"/>
    <col min="4874" max="4874" width="10.140625" style="1" hidden="1"/>
    <col min="4875" max="4875" width="5" style="1" hidden="1"/>
    <col min="4876" max="4876" width="9.5703125" style="1" hidden="1"/>
    <col min="4877" max="4877" width="13" style="1" hidden="1"/>
    <col min="4878" max="4878" width="12.85546875" style="1" hidden="1"/>
    <col min="4879" max="4879" width="14.85546875" style="1" hidden="1"/>
    <col min="4880" max="4880" width="14.42578125" style="1" hidden="1"/>
    <col min="4881" max="5124" width="9.140625" style="1" hidden="1"/>
    <col min="5125" max="5125" width="4.28515625" style="1" hidden="1"/>
    <col min="5126" max="5126" width="32.140625" style="1" hidden="1"/>
    <col min="5127" max="5127" width="12.5703125" style="1" hidden="1"/>
    <col min="5128" max="5128" width="7.140625" style="1" hidden="1"/>
    <col min="5129" max="5129" width="11.28515625" style="1" hidden="1"/>
    <col min="5130" max="5130" width="10.140625" style="1" hidden="1"/>
    <col min="5131" max="5131" width="5" style="1" hidden="1"/>
    <col min="5132" max="5132" width="9.5703125" style="1" hidden="1"/>
    <col min="5133" max="5133" width="13" style="1" hidden="1"/>
    <col min="5134" max="5134" width="12.85546875" style="1" hidden="1"/>
    <col min="5135" max="5135" width="14.85546875" style="1" hidden="1"/>
    <col min="5136" max="5136" width="14.42578125" style="1" hidden="1"/>
    <col min="5137" max="5380" width="9.140625" style="1" hidden="1"/>
    <col min="5381" max="5381" width="4.28515625" style="1" hidden="1"/>
    <col min="5382" max="5382" width="32.140625" style="1" hidden="1"/>
    <col min="5383" max="5383" width="12.5703125" style="1" hidden="1"/>
    <col min="5384" max="5384" width="7.140625" style="1" hidden="1"/>
    <col min="5385" max="5385" width="11.28515625" style="1" hidden="1"/>
    <col min="5386" max="5386" width="10.140625" style="1" hidden="1"/>
    <col min="5387" max="5387" width="5" style="1" hidden="1"/>
    <col min="5388" max="5388" width="9.5703125" style="1" hidden="1"/>
    <col min="5389" max="5389" width="13" style="1" hidden="1"/>
    <col min="5390" max="5390" width="12.85546875" style="1" hidden="1"/>
    <col min="5391" max="5391" width="14.85546875" style="1" hidden="1"/>
    <col min="5392" max="5392" width="14.42578125" style="1" hidden="1"/>
    <col min="5393" max="5636" width="9.140625" style="1" hidden="1"/>
    <col min="5637" max="5637" width="4.28515625" style="1" hidden="1"/>
    <col min="5638" max="5638" width="32.140625" style="1" hidden="1"/>
    <col min="5639" max="5639" width="12.5703125" style="1" hidden="1"/>
    <col min="5640" max="5640" width="7.140625" style="1" hidden="1"/>
    <col min="5641" max="5641" width="11.28515625" style="1" hidden="1"/>
    <col min="5642" max="5642" width="10.140625" style="1" hidden="1"/>
    <col min="5643" max="5643" width="5" style="1" hidden="1"/>
    <col min="5644" max="5644" width="9.5703125" style="1" hidden="1"/>
    <col min="5645" max="5645" width="13" style="1" hidden="1"/>
    <col min="5646" max="5646" width="12.85546875" style="1" hidden="1"/>
    <col min="5647" max="5647" width="14.85546875" style="1" hidden="1"/>
    <col min="5648" max="5648" width="14.42578125" style="1" hidden="1"/>
    <col min="5649" max="5892" width="9.140625" style="1" hidden="1"/>
    <col min="5893" max="5893" width="4.28515625" style="1" hidden="1"/>
    <col min="5894" max="5894" width="32.140625" style="1" hidden="1"/>
    <col min="5895" max="5895" width="12.5703125" style="1" hidden="1"/>
    <col min="5896" max="5896" width="7.140625" style="1" hidden="1"/>
    <col min="5897" max="5897" width="11.28515625" style="1" hidden="1"/>
    <col min="5898" max="5898" width="10.140625" style="1" hidden="1"/>
    <col min="5899" max="5899" width="5" style="1" hidden="1"/>
    <col min="5900" max="5900" width="9.5703125" style="1" hidden="1"/>
    <col min="5901" max="5901" width="13" style="1" hidden="1"/>
    <col min="5902" max="5902" width="12.85546875" style="1" hidden="1"/>
    <col min="5903" max="5903" width="14.85546875" style="1" hidden="1"/>
    <col min="5904" max="5904" width="14.42578125" style="1" hidden="1"/>
    <col min="5905" max="6148" width="9.140625" style="1" hidden="1"/>
    <col min="6149" max="6149" width="4.28515625" style="1" hidden="1"/>
    <col min="6150" max="6150" width="32.140625" style="1" hidden="1"/>
    <col min="6151" max="6151" width="12.5703125" style="1" hidden="1"/>
    <col min="6152" max="6152" width="7.140625" style="1" hidden="1"/>
    <col min="6153" max="6153" width="11.28515625" style="1" hidden="1"/>
    <col min="6154" max="6154" width="10.140625" style="1" hidden="1"/>
    <col min="6155" max="6155" width="5" style="1" hidden="1"/>
    <col min="6156" max="6156" width="9.5703125" style="1" hidden="1"/>
    <col min="6157" max="6157" width="13" style="1" hidden="1"/>
    <col min="6158" max="6158" width="12.85546875" style="1" hidden="1"/>
    <col min="6159" max="6159" width="14.85546875" style="1" hidden="1"/>
    <col min="6160" max="6160" width="14.42578125" style="1" hidden="1"/>
    <col min="6161" max="6404" width="9.140625" style="1" hidden="1"/>
    <col min="6405" max="6405" width="4.28515625" style="1" hidden="1"/>
    <col min="6406" max="6406" width="32.140625" style="1" hidden="1"/>
    <col min="6407" max="6407" width="12.5703125" style="1" hidden="1"/>
    <col min="6408" max="6408" width="7.140625" style="1" hidden="1"/>
    <col min="6409" max="6409" width="11.28515625" style="1" hidden="1"/>
    <col min="6410" max="6410" width="10.140625" style="1" hidden="1"/>
    <col min="6411" max="6411" width="5" style="1" hidden="1"/>
    <col min="6412" max="6412" width="9.5703125" style="1" hidden="1"/>
    <col min="6413" max="6413" width="13" style="1" hidden="1"/>
    <col min="6414" max="6414" width="12.85546875" style="1" hidden="1"/>
    <col min="6415" max="6415" width="14.85546875" style="1" hidden="1"/>
    <col min="6416" max="6416" width="14.42578125" style="1" hidden="1"/>
    <col min="6417" max="6660" width="9.140625" style="1" hidden="1"/>
    <col min="6661" max="6661" width="4.28515625" style="1" hidden="1"/>
    <col min="6662" max="6662" width="32.140625" style="1" hidden="1"/>
    <col min="6663" max="6663" width="12.5703125" style="1" hidden="1"/>
    <col min="6664" max="6664" width="7.140625" style="1" hidden="1"/>
    <col min="6665" max="6665" width="11.28515625" style="1" hidden="1"/>
    <col min="6666" max="6666" width="10.140625" style="1" hidden="1"/>
    <col min="6667" max="6667" width="5" style="1" hidden="1"/>
    <col min="6668" max="6668" width="9.5703125" style="1" hidden="1"/>
    <col min="6669" max="6669" width="13" style="1" hidden="1"/>
    <col min="6670" max="6670" width="12.85546875" style="1" hidden="1"/>
    <col min="6671" max="6671" width="14.85546875" style="1" hidden="1"/>
    <col min="6672" max="6672" width="14.42578125" style="1" hidden="1"/>
    <col min="6673" max="6916" width="9.140625" style="1" hidden="1"/>
    <col min="6917" max="6917" width="4.28515625" style="1" hidden="1"/>
    <col min="6918" max="6918" width="32.140625" style="1" hidden="1"/>
    <col min="6919" max="6919" width="12.5703125" style="1" hidden="1"/>
    <col min="6920" max="6920" width="7.140625" style="1" hidden="1"/>
    <col min="6921" max="6921" width="11.28515625" style="1" hidden="1"/>
    <col min="6922" max="6922" width="10.140625" style="1" hidden="1"/>
    <col min="6923" max="6923" width="5" style="1" hidden="1"/>
    <col min="6924" max="6924" width="9.5703125" style="1" hidden="1"/>
    <col min="6925" max="6925" width="13" style="1" hidden="1"/>
    <col min="6926" max="6926" width="12.85546875" style="1" hidden="1"/>
    <col min="6927" max="6927" width="14.85546875" style="1" hidden="1"/>
    <col min="6928" max="6928" width="14.42578125" style="1" hidden="1"/>
    <col min="6929" max="7172" width="9.140625" style="1" hidden="1"/>
    <col min="7173" max="7173" width="4.28515625" style="1" hidden="1"/>
    <col min="7174" max="7174" width="32.140625" style="1" hidden="1"/>
    <col min="7175" max="7175" width="12.5703125" style="1" hidden="1"/>
    <col min="7176" max="7176" width="7.140625" style="1" hidden="1"/>
    <col min="7177" max="7177" width="11.28515625" style="1" hidden="1"/>
    <col min="7178" max="7178" width="10.140625" style="1" hidden="1"/>
    <col min="7179" max="7179" width="5" style="1" hidden="1"/>
    <col min="7180" max="7180" width="9.5703125" style="1" hidden="1"/>
    <col min="7181" max="7181" width="13" style="1" hidden="1"/>
    <col min="7182" max="7182" width="12.85546875" style="1" hidden="1"/>
    <col min="7183" max="7183" width="14.85546875" style="1" hidden="1"/>
    <col min="7184" max="7184" width="14.42578125" style="1" hidden="1"/>
    <col min="7185" max="7428" width="9.140625" style="1" hidden="1"/>
    <col min="7429" max="7429" width="4.28515625" style="1" hidden="1"/>
    <col min="7430" max="7430" width="32.140625" style="1" hidden="1"/>
    <col min="7431" max="7431" width="12.5703125" style="1" hidden="1"/>
    <col min="7432" max="7432" width="7.140625" style="1" hidden="1"/>
    <col min="7433" max="7433" width="11.28515625" style="1" hidden="1"/>
    <col min="7434" max="7434" width="10.140625" style="1" hidden="1"/>
    <col min="7435" max="7435" width="5" style="1" hidden="1"/>
    <col min="7436" max="7436" width="9.5703125" style="1" hidden="1"/>
    <col min="7437" max="7437" width="13" style="1" hidden="1"/>
    <col min="7438" max="7438" width="12.85546875" style="1" hidden="1"/>
    <col min="7439" max="7439" width="14.85546875" style="1" hidden="1"/>
    <col min="7440" max="7440" width="14.42578125" style="1" hidden="1"/>
    <col min="7441" max="7684" width="9.140625" style="1" hidden="1"/>
    <col min="7685" max="7685" width="4.28515625" style="1" hidden="1"/>
    <col min="7686" max="7686" width="32.140625" style="1" hidden="1"/>
    <col min="7687" max="7687" width="12.5703125" style="1" hidden="1"/>
    <col min="7688" max="7688" width="7.140625" style="1" hidden="1"/>
    <col min="7689" max="7689" width="11.28515625" style="1" hidden="1"/>
    <col min="7690" max="7690" width="10.140625" style="1" hidden="1"/>
    <col min="7691" max="7691" width="5" style="1" hidden="1"/>
    <col min="7692" max="7692" width="9.5703125" style="1" hidden="1"/>
    <col min="7693" max="7693" width="13" style="1" hidden="1"/>
    <col min="7694" max="7694" width="12.85546875" style="1" hidden="1"/>
    <col min="7695" max="7695" width="14.85546875" style="1" hidden="1"/>
    <col min="7696" max="7696" width="14.42578125" style="1" hidden="1"/>
    <col min="7697" max="7940" width="9.140625" style="1" hidden="1"/>
    <col min="7941" max="7941" width="4.28515625" style="1" hidden="1"/>
    <col min="7942" max="7942" width="32.140625" style="1" hidden="1"/>
    <col min="7943" max="7943" width="12.5703125" style="1" hidden="1"/>
    <col min="7944" max="7944" width="7.140625" style="1" hidden="1"/>
    <col min="7945" max="7945" width="11.28515625" style="1" hidden="1"/>
    <col min="7946" max="7946" width="10.140625" style="1" hidden="1"/>
    <col min="7947" max="7947" width="5" style="1" hidden="1"/>
    <col min="7948" max="7948" width="9.5703125" style="1" hidden="1"/>
    <col min="7949" max="7949" width="13" style="1" hidden="1"/>
    <col min="7950" max="7950" width="12.85546875" style="1" hidden="1"/>
    <col min="7951" max="7951" width="14.85546875" style="1" hidden="1"/>
    <col min="7952" max="7952" width="14.42578125" style="1" hidden="1"/>
    <col min="7953" max="8196" width="9.140625" style="1" hidden="1"/>
    <col min="8197" max="8197" width="4.28515625" style="1" hidden="1"/>
    <col min="8198" max="8198" width="32.140625" style="1" hidden="1"/>
    <col min="8199" max="8199" width="12.5703125" style="1" hidden="1"/>
    <col min="8200" max="8200" width="7.140625" style="1" hidden="1"/>
    <col min="8201" max="8201" width="11.28515625" style="1" hidden="1"/>
    <col min="8202" max="8202" width="10.140625" style="1" hidden="1"/>
    <col min="8203" max="8203" width="5" style="1" hidden="1"/>
    <col min="8204" max="8204" width="9.5703125" style="1" hidden="1"/>
    <col min="8205" max="8205" width="13" style="1" hidden="1"/>
    <col min="8206" max="8206" width="12.85546875" style="1" hidden="1"/>
    <col min="8207" max="8207" width="14.85546875" style="1" hidden="1"/>
    <col min="8208" max="8208" width="14.42578125" style="1" hidden="1"/>
    <col min="8209" max="8452" width="9.140625" style="1" hidden="1"/>
    <col min="8453" max="8453" width="4.28515625" style="1" hidden="1"/>
    <col min="8454" max="8454" width="32.140625" style="1" hidden="1"/>
    <col min="8455" max="8455" width="12.5703125" style="1" hidden="1"/>
    <col min="8456" max="8456" width="7.140625" style="1" hidden="1"/>
    <col min="8457" max="8457" width="11.28515625" style="1" hidden="1"/>
    <col min="8458" max="8458" width="10.140625" style="1" hidden="1"/>
    <col min="8459" max="8459" width="5" style="1" hidden="1"/>
    <col min="8460" max="8460" width="9.5703125" style="1" hidden="1"/>
    <col min="8461" max="8461" width="13" style="1" hidden="1"/>
    <col min="8462" max="8462" width="12.85546875" style="1" hidden="1"/>
    <col min="8463" max="8463" width="14.85546875" style="1" hidden="1"/>
    <col min="8464" max="8464" width="14.42578125" style="1" hidden="1"/>
    <col min="8465" max="8708" width="9.140625" style="1" hidden="1"/>
    <col min="8709" max="8709" width="4.28515625" style="1" hidden="1"/>
    <col min="8710" max="8710" width="32.140625" style="1" hidden="1"/>
    <col min="8711" max="8711" width="12.5703125" style="1" hidden="1"/>
    <col min="8712" max="8712" width="7.140625" style="1" hidden="1"/>
    <col min="8713" max="8713" width="11.28515625" style="1" hidden="1"/>
    <col min="8714" max="8714" width="10.140625" style="1" hidden="1"/>
    <col min="8715" max="8715" width="5" style="1" hidden="1"/>
    <col min="8716" max="8716" width="9.5703125" style="1" hidden="1"/>
    <col min="8717" max="8717" width="13" style="1" hidden="1"/>
    <col min="8718" max="8718" width="12.85546875" style="1" hidden="1"/>
    <col min="8719" max="8719" width="14.85546875" style="1" hidden="1"/>
    <col min="8720" max="8720" width="14.42578125" style="1" hidden="1"/>
    <col min="8721" max="8964" width="9.140625" style="1" hidden="1"/>
    <col min="8965" max="8965" width="4.28515625" style="1" hidden="1"/>
    <col min="8966" max="8966" width="32.140625" style="1" hidden="1"/>
    <col min="8967" max="8967" width="12.5703125" style="1" hidden="1"/>
    <col min="8968" max="8968" width="7.140625" style="1" hidden="1"/>
    <col min="8969" max="8969" width="11.28515625" style="1" hidden="1"/>
    <col min="8970" max="8970" width="10.140625" style="1" hidden="1"/>
    <col min="8971" max="8971" width="5" style="1" hidden="1"/>
    <col min="8972" max="8972" width="9.5703125" style="1" hidden="1"/>
    <col min="8973" max="8973" width="13" style="1" hidden="1"/>
    <col min="8974" max="8974" width="12.85546875" style="1" hidden="1"/>
    <col min="8975" max="8975" width="14.85546875" style="1" hidden="1"/>
    <col min="8976" max="8976" width="14.42578125" style="1" hidden="1"/>
    <col min="8977" max="9220" width="9.140625" style="1" hidden="1"/>
    <col min="9221" max="9221" width="4.28515625" style="1" hidden="1"/>
    <col min="9222" max="9222" width="32.140625" style="1" hidden="1"/>
    <col min="9223" max="9223" width="12.5703125" style="1" hidden="1"/>
    <col min="9224" max="9224" width="7.140625" style="1" hidden="1"/>
    <col min="9225" max="9225" width="11.28515625" style="1" hidden="1"/>
    <col min="9226" max="9226" width="10.140625" style="1" hidden="1"/>
    <col min="9227" max="9227" width="5" style="1" hidden="1"/>
    <col min="9228" max="9228" width="9.5703125" style="1" hidden="1"/>
    <col min="9229" max="9229" width="13" style="1" hidden="1"/>
    <col min="9230" max="9230" width="12.85546875" style="1" hidden="1"/>
    <col min="9231" max="9231" width="14.85546875" style="1" hidden="1"/>
    <col min="9232" max="9232" width="14.42578125" style="1" hidden="1"/>
    <col min="9233" max="9476" width="9.140625" style="1" hidden="1"/>
    <col min="9477" max="9477" width="4.28515625" style="1" hidden="1"/>
    <col min="9478" max="9478" width="32.140625" style="1" hidden="1"/>
    <col min="9479" max="9479" width="12.5703125" style="1" hidden="1"/>
    <col min="9480" max="9480" width="7.140625" style="1" hidden="1"/>
    <col min="9481" max="9481" width="11.28515625" style="1" hidden="1"/>
    <col min="9482" max="9482" width="10.140625" style="1" hidden="1"/>
    <col min="9483" max="9483" width="5" style="1" hidden="1"/>
    <col min="9484" max="9484" width="9.5703125" style="1" hidden="1"/>
    <col min="9485" max="9485" width="13" style="1" hidden="1"/>
    <col min="9486" max="9486" width="12.85546875" style="1" hidden="1"/>
    <col min="9487" max="9487" width="14.85546875" style="1" hidden="1"/>
    <col min="9488" max="9488" width="14.42578125" style="1" hidden="1"/>
    <col min="9489" max="9732" width="9.140625" style="1" hidden="1"/>
    <col min="9733" max="9733" width="4.28515625" style="1" hidden="1"/>
    <col min="9734" max="9734" width="32.140625" style="1" hidden="1"/>
    <col min="9735" max="9735" width="12.5703125" style="1" hidden="1"/>
    <col min="9736" max="9736" width="7.140625" style="1" hidden="1"/>
    <col min="9737" max="9737" width="11.28515625" style="1" hidden="1"/>
    <col min="9738" max="9738" width="10.140625" style="1" hidden="1"/>
    <col min="9739" max="9739" width="5" style="1" hidden="1"/>
    <col min="9740" max="9740" width="9.5703125" style="1" hidden="1"/>
    <col min="9741" max="9741" width="13" style="1" hidden="1"/>
    <col min="9742" max="9742" width="12.85546875" style="1" hidden="1"/>
    <col min="9743" max="9743" width="14.85546875" style="1" hidden="1"/>
    <col min="9744" max="9744" width="14.42578125" style="1" hidden="1"/>
    <col min="9745" max="9988" width="9.140625" style="1" hidden="1"/>
    <col min="9989" max="9989" width="4.28515625" style="1" hidden="1"/>
    <col min="9990" max="9990" width="32.140625" style="1" hidden="1"/>
    <col min="9991" max="9991" width="12.5703125" style="1" hidden="1"/>
    <col min="9992" max="9992" width="7.140625" style="1" hidden="1"/>
    <col min="9993" max="9993" width="11.28515625" style="1" hidden="1"/>
    <col min="9994" max="9994" width="10.140625" style="1" hidden="1"/>
    <col min="9995" max="9995" width="5" style="1" hidden="1"/>
    <col min="9996" max="9996" width="9.5703125" style="1" hidden="1"/>
    <col min="9997" max="9997" width="13" style="1" hidden="1"/>
    <col min="9998" max="9998" width="12.85546875" style="1" hidden="1"/>
    <col min="9999" max="9999" width="14.85546875" style="1" hidden="1"/>
    <col min="10000" max="10000" width="14.42578125" style="1" hidden="1"/>
    <col min="10001" max="10244" width="9.140625" style="1" hidden="1"/>
    <col min="10245" max="10245" width="4.28515625" style="1" hidden="1"/>
    <col min="10246" max="10246" width="32.140625" style="1" hidden="1"/>
    <col min="10247" max="10247" width="12.5703125" style="1" hidden="1"/>
    <col min="10248" max="10248" width="7.140625" style="1" hidden="1"/>
    <col min="10249" max="10249" width="11.28515625" style="1" hidden="1"/>
    <col min="10250" max="10250" width="10.140625" style="1" hidden="1"/>
    <col min="10251" max="10251" width="5" style="1" hidden="1"/>
    <col min="10252" max="10252" width="9.5703125" style="1" hidden="1"/>
    <col min="10253" max="10253" width="13" style="1" hidden="1"/>
    <col min="10254" max="10254" width="12.85546875" style="1" hidden="1"/>
    <col min="10255" max="10255" width="14.85546875" style="1" hidden="1"/>
    <col min="10256" max="10256" width="14.42578125" style="1" hidden="1"/>
    <col min="10257" max="10500" width="9.140625" style="1" hidden="1"/>
    <col min="10501" max="10501" width="4.28515625" style="1" hidden="1"/>
    <col min="10502" max="10502" width="32.140625" style="1" hidden="1"/>
    <col min="10503" max="10503" width="12.5703125" style="1" hidden="1"/>
    <col min="10504" max="10504" width="7.140625" style="1" hidden="1"/>
    <col min="10505" max="10505" width="11.28515625" style="1" hidden="1"/>
    <col min="10506" max="10506" width="10.140625" style="1" hidden="1"/>
    <col min="10507" max="10507" width="5" style="1" hidden="1"/>
    <col min="10508" max="10508" width="9.5703125" style="1" hidden="1"/>
    <col min="10509" max="10509" width="13" style="1" hidden="1"/>
    <col min="10510" max="10510" width="12.85546875" style="1" hidden="1"/>
    <col min="10511" max="10511" width="14.85546875" style="1" hidden="1"/>
    <col min="10512" max="10512" width="14.42578125" style="1" hidden="1"/>
    <col min="10513" max="10756" width="9.140625" style="1" hidden="1"/>
    <col min="10757" max="10757" width="4.28515625" style="1" hidden="1"/>
    <col min="10758" max="10758" width="32.140625" style="1" hidden="1"/>
    <col min="10759" max="10759" width="12.5703125" style="1" hidden="1"/>
    <col min="10760" max="10760" width="7.140625" style="1" hidden="1"/>
    <col min="10761" max="10761" width="11.28515625" style="1" hidden="1"/>
    <col min="10762" max="10762" width="10.140625" style="1" hidden="1"/>
    <col min="10763" max="10763" width="5" style="1" hidden="1"/>
    <col min="10764" max="10764" width="9.5703125" style="1" hidden="1"/>
    <col min="10765" max="10765" width="13" style="1" hidden="1"/>
    <col min="10766" max="10766" width="12.85546875" style="1" hidden="1"/>
    <col min="10767" max="10767" width="14.85546875" style="1" hidden="1"/>
    <col min="10768" max="10768" width="14.42578125" style="1" hidden="1"/>
    <col min="10769" max="11012" width="9.140625" style="1" hidden="1"/>
    <col min="11013" max="11013" width="4.28515625" style="1" hidden="1"/>
    <col min="11014" max="11014" width="32.140625" style="1" hidden="1"/>
    <col min="11015" max="11015" width="12.5703125" style="1" hidden="1"/>
    <col min="11016" max="11016" width="7.140625" style="1" hidden="1"/>
    <col min="11017" max="11017" width="11.28515625" style="1" hidden="1"/>
    <col min="11018" max="11018" width="10.140625" style="1" hidden="1"/>
    <col min="11019" max="11019" width="5" style="1" hidden="1"/>
    <col min="11020" max="11020" width="9.5703125" style="1" hidden="1"/>
    <col min="11021" max="11021" width="13" style="1" hidden="1"/>
    <col min="11022" max="11022" width="12.85546875" style="1" hidden="1"/>
    <col min="11023" max="11023" width="14.85546875" style="1" hidden="1"/>
    <col min="11024" max="11024" width="14.42578125" style="1" hidden="1"/>
    <col min="11025" max="11268" width="9.140625" style="1" hidden="1"/>
    <col min="11269" max="11269" width="4.28515625" style="1" hidden="1"/>
    <col min="11270" max="11270" width="32.140625" style="1" hidden="1"/>
    <col min="11271" max="11271" width="12.5703125" style="1" hidden="1"/>
    <col min="11272" max="11272" width="7.140625" style="1" hidden="1"/>
    <col min="11273" max="11273" width="11.28515625" style="1" hidden="1"/>
    <col min="11274" max="11274" width="10.140625" style="1" hidden="1"/>
    <col min="11275" max="11275" width="5" style="1" hidden="1"/>
    <col min="11276" max="11276" width="9.5703125" style="1" hidden="1"/>
    <col min="11277" max="11277" width="13" style="1" hidden="1"/>
    <col min="11278" max="11278" width="12.85546875" style="1" hidden="1"/>
    <col min="11279" max="11279" width="14.85546875" style="1" hidden="1"/>
    <col min="11280" max="11280" width="14.42578125" style="1" hidden="1"/>
    <col min="11281" max="11524" width="9.140625" style="1" hidden="1"/>
    <col min="11525" max="11525" width="4.28515625" style="1" hidden="1"/>
    <col min="11526" max="11526" width="32.140625" style="1" hidden="1"/>
    <col min="11527" max="11527" width="12.5703125" style="1" hidden="1"/>
    <col min="11528" max="11528" width="7.140625" style="1" hidden="1"/>
    <col min="11529" max="11529" width="11.28515625" style="1" hidden="1"/>
    <col min="11530" max="11530" width="10.140625" style="1" hidden="1"/>
    <col min="11531" max="11531" width="5" style="1" hidden="1"/>
    <col min="11532" max="11532" width="9.5703125" style="1" hidden="1"/>
    <col min="11533" max="11533" width="13" style="1" hidden="1"/>
    <col min="11534" max="11534" width="12.85546875" style="1" hidden="1"/>
    <col min="11535" max="11535" width="14.85546875" style="1" hidden="1"/>
    <col min="11536" max="11536" width="14.42578125" style="1" hidden="1"/>
    <col min="11537" max="11780" width="9.140625" style="1" hidden="1"/>
    <col min="11781" max="11781" width="4.28515625" style="1" hidden="1"/>
    <col min="11782" max="11782" width="32.140625" style="1" hidden="1"/>
    <col min="11783" max="11783" width="12.5703125" style="1" hidden="1"/>
    <col min="11784" max="11784" width="7.140625" style="1" hidden="1"/>
    <col min="11785" max="11785" width="11.28515625" style="1" hidden="1"/>
    <col min="11786" max="11786" width="10.140625" style="1" hidden="1"/>
    <col min="11787" max="11787" width="5" style="1" hidden="1"/>
    <col min="11788" max="11788" width="9.5703125" style="1" hidden="1"/>
    <col min="11789" max="11789" width="13" style="1" hidden="1"/>
    <col min="11790" max="11790" width="12.85546875" style="1" hidden="1"/>
    <col min="11791" max="11791" width="14.85546875" style="1" hidden="1"/>
    <col min="11792" max="11792" width="14.42578125" style="1" hidden="1"/>
    <col min="11793" max="12036" width="9.140625" style="1" hidden="1"/>
    <col min="12037" max="12037" width="4.28515625" style="1" hidden="1"/>
    <col min="12038" max="12038" width="32.140625" style="1" hidden="1"/>
    <col min="12039" max="12039" width="12.5703125" style="1" hidden="1"/>
    <col min="12040" max="12040" width="7.140625" style="1" hidden="1"/>
    <col min="12041" max="12041" width="11.28515625" style="1" hidden="1"/>
    <col min="12042" max="12042" width="10.140625" style="1" hidden="1"/>
    <col min="12043" max="12043" width="5" style="1" hidden="1"/>
    <col min="12044" max="12044" width="9.5703125" style="1" hidden="1"/>
    <col min="12045" max="12045" width="13" style="1" hidden="1"/>
    <col min="12046" max="12046" width="12.85546875" style="1" hidden="1"/>
    <col min="12047" max="12047" width="14.85546875" style="1" hidden="1"/>
    <col min="12048" max="12048" width="14.42578125" style="1" hidden="1"/>
    <col min="12049" max="12292" width="9.140625" style="1" hidden="1"/>
    <col min="12293" max="12293" width="4.28515625" style="1" hidden="1"/>
    <col min="12294" max="12294" width="32.140625" style="1" hidden="1"/>
    <col min="12295" max="12295" width="12.5703125" style="1" hidden="1"/>
    <col min="12296" max="12296" width="7.140625" style="1" hidden="1"/>
    <col min="12297" max="12297" width="11.28515625" style="1" hidden="1"/>
    <col min="12298" max="12298" width="10.140625" style="1" hidden="1"/>
    <col min="12299" max="12299" width="5" style="1" hidden="1"/>
    <col min="12300" max="12300" width="9.5703125" style="1" hidden="1"/>
    <col min="12301" max="12301" width="13" style="1" hidden="1"/>
    <col min="12302" max="12302" width="12.85546875" style="1" hidden="1"/>
    <col min="12303" max="12303" width="14.85546875" style="1" hidden="1"/>
    <col min="12304" max="12304" width="14.42578125" style="1" hidden="1"/>
    <col min="12305" max="12548" width="9.140625" style="1" hidden="1"/>
    <col min="12549" max="12549" width="4.28515625" style="1" hidden="1"/>
    <col min="12550" max="12550" width="32.140625" style="1" hidden="1"/>
    <col min="12551" max="12551" width="12.5703125" style="1" hidden="1"/>
    <col min="12552" max="12552" width="7.140625" style="1" hidden="1"/>
    <col min="12553" max="12553" width="11.28515625" style="1" hidden="1"/>
    <col min="12554" max="12554" width="10.140625" style="1" hidden="1"/>
    <col min="12555" max="12555" width="5" style="1" hidden="1"/>
    <col min="12556" max="12556" width="9.5703125" style="1" hidden="1"/>
    <col min="12557" max="12557" width="13" style="1" hidden="1"/>
    <col min="12558" max="12558" width="12.85546875" style="1" hidden="1"/>
    <col min="12559" max="12559" width="14.85546875" style="1" hidden="1"/>
    <col min="12560" max="12560" width="14.42578125" style="1" hidden="1"/>
    <col min="12561" max="12804" width="9.140625" style="1" hidden="1"/>
    <col min="12805" max="12805" width="4.28515625" style="1" hidden="1"/>
    <col min="12806" max="12806" width="32.140625" style="1" hidden="1"/>
    <col min="12807" max="12807" width="12.5703125" style="1" hidden="1"/>
    <col min="12808" max="12808" width="7.140625" style="1" hidden="1"/>
    <col min="12809" max="12809" width="11.28515625" style="1" hidden="1"/>
    <col min="12810" max="12810" width="10.140625" style="1" hidden="1"/>
    <col min="12811" max="12811" width="5" style="1" hidden="1"/>
    <col min="12812" max="12812" width="9.5703125" style="1" hidden="1"/>
    <col min="12813" max="12813" width="13" style="1" hidden="1"/>
    <col min="12814" max="12814" width="12.85546875" style="1" hidden="1"/>
    <col min="12815" max="12815" width="14.85546875" style="1" hidden="1"/>
    <col min="12816" max="12816" width="14.42578125" style="1" hidden="1"/>
    <col min="12817" max="13060" width="9.140625" style="1" hidden="1"/>
    <col min="13061" max="13061" width="4.28515625" style="1" hidden="1"/>
    <col min="13062" max="13062" width="32.140625" style="1" hidden="1"/>
    <col min="13063" max="13063" width="12.5703125" style="1" hidden="1"/>
    <col min="13064" max="13064" width="7.140625" style="1" hidden="1"/>
    <col min="13065" max="13065" width="11.28515625" style="1" hidden="1"/>
    <col min="13066" max="13066" width="10.140625" style="1" hidden="1"/>
    <col min="13067" max="13067" width="5" style="1" hidden="1"/>
    <col min="13068" max="13068" width="9.5703125" style="1" hidden="1"/>
    <col min="13069" max="13069" width="13" style="1" hidden="1"/>
    <col min="13070" max="13070" width="12.85546875" style="1" hidden="1"/>
    <col min="13071" max="13071" width="14.85546875" style="1" hidden="1"/>
    <col min="13072" max="13072" width="14.42578125" style="1" hidden="1"/>
    <col min="13073" max="13316" width="9.140625" style="1" hidden="1"/>
    <col min="13317" max="13317" width="4.28515625" style="1" hidden="1"/>
    <col min="13318" max="13318" width="32.140625" style="1" hidden="1"/>
    <col min="13319" max="13319" width="12.5703125" style="1" hidden="1"/>
    <col min="13320" max="13320" width="7.140625" style="1" hidden="1"/>
    <col min="13321" max="13321" width="11.28515625" style="1" hidden="1"/>
    <col min="13322" max="13322" width="10.140625" style="1" hidden="1"/>
    <col min="13323" max="13323" width="5" style="1" hidden="1"/>
    <col min="13324" max="13324" width="9.5703125" style="1" hidden="1"/>
    <col min="13325" max="13325" width="13" style="1" hidden="1"/>
    <col min="13326" max="13326" width="12.85546875" style="1" hidden="1"/>
    <col min="13327" max="13327" width="14.85546875" style="1" hidden="1"/>
    <col min="13328" max="13328" width="14.42578125" style="1" hidden="1"/>
    <col min="13329" max="13572" width="9.140625" style="1" hidden="1"/>
    <col min="13573" max="13573" width="4.28515625" style="1" hidden="1"/>
    <col min="13574" max="13574" width="32.140625" style="1" hidden="1"/>
    <col min="13575" max="13575" width="12.5703125" style="1" hidden="1"/>
    <col min="13576" max="13576" width="7.140625" style="1" hidden="1"/>
    <col min="13577" max="13577" width="11.28515625" style="1" hidden="1"/>
    <col min="13578" max="13578" width="10.140625" style="1" hidden="1"/>
    <col min="13579" max="13579" width="5" style="1" hidden="1"/>
    <col min="13580" max="13580" width="9.5703125" style="1" hidden="1"/>
    <col min="13581" max="13581" width="13" style="1" hidden="1"/>
    <col min="13582" max="13582" width="12.85546875" style="1" hidden="1"/>
    <col min="13583" max="13583" width="14.85546875" style="1" hidden="1"/>
    <col min="13584" max="13584" width="14.42578125" style="1" hidden="1"/>
    <col min="13585" max="13828" width="9.140625" style="1" hidden="1"/>
    <col min="13829" max="13829" width="4.28515625" style="1" hidden="1"/>
    <col min="13830" max="13830" width="32.140625" style="1" hidden="1"/>
    <col min="13831" max="13831" width="12.5703125" style="1" hidden="1"/>
    <col min="13832" max="13832" width="7.140625" style="1" hidden="1"/>
    <col min="13833" max="13833" width="11.28515625" style="1" hidden="1"/>
    <col min="13834" max="13834" width="10.140625" style="1" hidden="1"/>
    <col min="13835" max="13835" width="5" style="1" hidden="1"/>
    <col min="13836" max="13836" width="9.5703125" style="1" hidden="1"/>
    <col min="13837" max="13837" width="13" style="1" hidden="1"/>
    <col min="13838" max="13838" width="12.85546875" style="1" hidden="1"/>
    <col min="13839" max="13839" width="14.85546875" style="1" hidden="1"/>
    <col min="13840" max="13840" width="14.42578125" style="1" hidden="1"/>
    <col min="13841" max="14084" width="9.140625" style="1" hidden="1"/>
    <col min="14085" max="14085" width="4.28515625" style="1" hidden="1"/>
    <col min="14086" max="14086" width="32.140625" style="1" hidden="1"/>
    <col min="14087" max="14087" width="12.5703125" style="1" hidden="1"/>
    <col min="14088" max="14088" width="7.140625" style="1" hidden="1"/>
    <col min="14089" max="14089" width="11.28515625" style="1" hidden="1"/>
    <col min="14090" max="14090" width="10.140625" style="1" hidden="1"/>
    <col min="14091" max="14091" width="5" style="1" hidden="1"/>
    <col min="14092" max="14092" width="9.5703125" style="1" hidden="1"/>
    <col min="14093" max="14093" width="13" style="1" hidden="1"/>
    <col min="14094" max="14094" width="12.85546875" style="1" hidden="1"/>
    <col min="14095" max="14095" width="14.85546875" style="1" hidden="1"/>
    <col min="14096" max="14096" width="14.42578125" style="1" hidden="1"/>
    <col min="14097" max="14340" width="9.140625" style="1" hidden="1"/>
    <col min="14341" max="14341" width="4.28515625" style="1" hidden="1"/>
    <col min="14342" max="14342" width="32.140625" style="1" hidden="1"/>
    <col min="14343" max="14343" width="12.5703125" style="1" hidden="1"/>
    <col min="14344" max="14344" width="7.140625" style="1" hidden="1"/>
    <col min="14345" max="14345" width="11.28515625" style="1" hidden="1"/>
    <col min="14346" max="14346" width="10.140625" style="1" hidden="1"/>
    <col min="14347" max="14347" width="5" style="1" hidden="1"/>
    <col min="14348" max="14348" width="9.5703125" style="1" hidden="1"/>
    <col min="14349" max="14349" width="13" style="1" hidden="1"/>
    <col min="14350" max="14350" width="12.85546875" style="1" hidden="1"/>
    <col min="14351" max="14351" width="14.85546875" style="1" hidden="1"/>
    <col min="14352" max="14352" width="14.42578125" style="1" hidden="1"/>
    <col min="14353" max="14596" width="9.140625" style="1" hidden="1"/>
    <col min="14597" max="14597" width="4.28515625" style="1" hidden="1"/>
    <col min="14598" max="14598" width="32.140625" style="1" hidden="1"/>
    <col min="14599" max="14599" width="12.5703125" style="1" hidden="1"/>
    <col min="14600" max="14600" width="7.140625" style="1" hidden="1"/>
    <col min="14601" max="14601" width="11.28515625" style="1" hidden="1"/>
    <col min="14602" max="14602" width="10.140625" style="1" hidden="1"/>
    <col min="14603" max="14603" width="5" style="1" hidden="1"/>
    <col min="14604" max="14604" width="9.5703125" style="1" hidden="1"/>
    <col min="14605" max="14605" width="13" style="1" hidden="1"/>
    <col min="14606" max="14606" width="12.85546875" style="1" hidden="1"/>
    <col min="14607" max="14607" width="14.85546875" style="1" hidden="1"/>
    <col min="14608" max="14608" width="14.42578125" style="1" hidden="1"/>
    <col min="14609" max="14852" width="9.140625" style="1" hidden="1"/>
    <col min="14853" max="14853" width="4.28515625" style="1" hidden="1"/>
    <col min="14854" max="14854" width="32.140625" style="1" hidden="1"/>
    <col min="14855" max="14855" width="12.5703125" style="1" hidden="1"/>
    <col min="14856" max="14856" width="7.140625" style="1" hidden="1"/>
    <col min="14857" max="14857" width="11.28515625" style="1" hidden="1"/>
    <col min="14858" max="14858" width="10.140625" style="1" hidden="1"/>
    <col min="14859" max="14859" width="5" style="1" hidden="1"/>
    <col min="14860" max="14860" width="9.5703125" style="1" hidden="1"/>
    <col min="14861" max="14861" width="13" style="1" hidden="1"/>
    <col min="14862" max="14862" width="12.85546875" style="1" hidden="1"/>
    <col min="14863" max="14863" width="14.85546875" style="1" hidden="1"/>
    <col min="14864" max="14864" width="14.42578125" style="1" hidden="1"/>
    <col min="14865" max="15108" width="9.140625" style="1" hidden="1"/>
    <col min="15109" max="15109" width="4.28515625" style="1" hidden="1"/>
    <col min="15110" max="15110" width="32.140625" style="1" hidden="1"/>
    <col min="15111" max="15111" width="12.5703125" style="1" hidden="1"/>
    <col min="15112" max="15112" width="7.140625" style="1" hidden="1"/>
    <col min="15113" max="15113" width="11.28515625" style="1" hidden="1"/>
    <col min="15114" max="15114" width="10.140625" style="1" hidden="1"/>
    <col min="15115" max="15115" width="5" style="1" hidden="1"/>
    <col min="15116" max="15116" width="9.5703125" style="1" hidden="1"/>
    <col min="15117" max="15117" width="13" style="1" hidden="1"/>
    <col min="15118" max="15118" width="12.85546875" style="1" hidden="1"/>
    <col min="15119" max="15119" width="14.85546875" style="1" hidden="1"/>
    <col min="15120" max="15120" width="14.42578125" style="1" hidden="1"/>
    <col min="15121" max="15364" width="9.140625" style="1" hidden="1"/>
    <col min="15365" max="15365" width="4.28515625" style="1" hidden="1"/>
    <col min="15366" max="15366" width="32.140625" style="1" hidden="1"/>
    <col min="15367" max="15367" width="12.5703125" style="1" hidden="1"/>
    <col min="15368" max="15368" width="7.140625" style="1" hidden="1"/>
    <col min="15369" max="15369" width="11.28515625" style="1" hidden="1"/>
    <col min="15370" max="15370" width="10.140625" style="1" hidden="1"/>
    <col min="15371" max="15371" width="5" style="1" hidden="1"/>
    <col min="15372" max="15372" width="9.5703125" style="1" hidden="1"/>
    <col min="15373" max="15373" width="13" style="1" hidden="1"/>
    <col min="15374" max="15374" width="12.85546875" style="1" hidden="1"/>
    <col min="15375" max="15375" width="14.85546875" style="1" hidden="1"/>
    <col min="15376" max="15376" width="14.42578125" style="1" hidden="1"/>
    <col min="15377" max="15620" width="9.140625" style="1" hidden="1"/>
    <col min="15621" max="15621" width="4.28515625" style="1" hidden="1"/>
    <col min="15622" max="15622" width="32.140625" style="1" hidden="1"/>
    <col min="15623" max="15623" width="12.5703125" style="1" hidden="1"/>
    <col min="15624" max="15624" width="7.140625" style="1" hidden="1"/>
    <col min="15625" max="15625" width="11.28515625" style="1" hidden="1"/>
    <col min="15626" max="15626" width="10.140625" style="1" hidden="1"/>
    <col min="15627" max="15627" width="5" style="1" hidden="1"/>
    <col min="15628" max="15628" width="9.5703125" style="1" hidden="1"/>
    <col min="15629" max="15629" width="13" style="1" hidden="1"/>
    <col min="15630" max="15630" width="12.85546875" style="1" hidden="1"/>
    <col min="15631" max="15631" width="14.85546875" style="1" hidden="1"/>
    <col min="15632" max="15632" width="14.42578125" style="1" hidden="1"/>
    <col min="15633" max="15876" width="9.140625" style="1" hidden="1"/>
    <col min="15877" max="15877" width="4.28515625" style="1" hidden="1"/>
    <col min="15878" max="15878" width="32.140625" style="1" hidden="1"/>
    <col min="15879" max="15879" width="12.5703125" style="1" hidden="1"/>
    <col min="15880" max="15880" width="7.140625" style="1" hidden="1"/>
    <col min="15881" max="15881" width="11.28515625" style="1" hidden="1"/>
    <col min="15882" max="15882" width="10.140625" style="1" hidden="1"/>
    <col min="15883" max="15883" width="5" style="1" hidden="1"/>
    <col min="15884" max="15884" width="9.5703125" style="1" hidden="1"/>
    <col min="15885" max="15885" width="13" style="1" hidden="1"/>
    <col min="15886" max="15886" width="12.85546875" style="1" hidden="1"/>
    <col min="15887" max="15887" width="14.85546875" style="1" hidden="1"/>
    <col min="15888" max="15888" width="14.42578125" style="1" hidden="1"/>
    <col min="15889" max="16132" width="9.140625" style="1" hidden="1"/>
    <col min="16133" max="16133" width="4.28515625" style="1" hidden="1"/>
    <col min="16134" max="16134" width="32.140625" style="1" hidden="1"/>
    <col min="16135" max="16135" width="12.5703125" style="1" hidden="1"/>
    <col min="16136" max="16136" width="7.140625" style="1" hidden="1"/>
    <col min="16137" max="16137" width="11.28515625" style="1" hidden="1"/>
    <col min="16138" max="16138" width="10.140625" style="1" hidden="1"/>
    <col min="16139" max="16139" width="5" style="1" hidden="1"/>
    <col min="16140" max="16140" width="9.5703125" style="1" hidden="1"/>
    <col min="16141" max="16141" width="13" style="1" hidden="1"/>
    <col min="16142" max="16142" width="12.85546875" style="1" hidden="1"/>
    <col min="16143" max="16143" width="14.85546875" style="1" hidden="1"/>
    <col min="16144" max="16144" width="14.42578125" style="1" hidden="1"/>
    <col min="16145" max="16145" width="12.85546875" style="1" hidden="1"/>
    <col min="16146" max="16146" width="14.85546875" style="1" hidden="1"/>
    <col min="16147" max="16148" width="14.42578125" style="1" hidden="1"/>
    <col min="16149" max="16149" width="12.85546875" style="1" hidden="1"/>
    <col min="16150" max="16150" width="14.85546875" style="1" hidden="1"/>
    <col min="16151" max="16154" width="14.42578125" style="1" hidden="1"/>
    <col min="16155" max="16384" width="9.140625" style="1" hidden="1"/>
  </cols>
  <sheetData>
    <row r="1" spans="1:17" x14ac:dyDescent="0.25"/>
    <row r="2" spans="1:17" ht="22.5" customHeight="1" x14ac:dyDescent="0.25">
      <c r="B2" s="251" t="s">
        <v>827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</row>
    <row r="3" spans="1:17" ht="12" thickBot="1" x14ac:dyDescent="0.3"/>
    <row r="4" spans="1:17" s="2" customFormat="1" ht="28.5" customHeight="1" thickBot="1" x14ac:dyDescent="0.3">
      <c r="A4" s="1"/>
      <c r="B4" s="174" t="s">
        <v>310</v>
      </c>
      <c r="C4" s="175" t="s">
        <v>311</v>
      </c>
      <c r="D4" s="174" t="s">
        <v>741</v>
      </c>
      <c r="E4" s="175" t="s">
        <v>312</v>
      </c>
      <c r="F4" s="174" t="s">
        <v>313</v>
      </c>
      <c r="G4" s="201" t="s">
        <v>750</v>
      </c>
      <c r="H4" s="176" t="s">
        <v>314</v>
      </c>
      <c r="I4" s="174" t="s">
        <v>315</v>
      </c>
      <c r="J4" s="174" t="s">
        <v>316</v>
      </c>
      <c r="K4" s="174" t="s">
        <v>317</v>
      </c>
      <c r="L4" s="177" t="s">
        <v>318</v>
      </c>
      <c r="M4" s="177" t="s">
        <v>3</v>
      </c>
      <c r="N4" s="177" t="s">
        <v>5</v>
      </c>
      <c r="O4" s="177" t="s">
        <v>319</v>
      </c>
      <c r="P4" s="259"/>
      <c r="Q4" s="232"/>
    </row>
    <row r="5" spans="1:17" s="2" customFormat="1" ht="15.75" customHeight="1" x14ac:dyDescent="0.25">
      <c r="B5" s="327" t="s">
        <v>558</v>
      </c>
      <c r="C5" s="328"/>
      <c r="D5" s="328"/>
      <c r="E5" s="328"/>
      <c r="F5" s="328"/>
      <c r="G5" s="329"/>
      <c r="H5" s="163" t="s">
        <v>320</v>
      </c>
      <c r="I5" s="314" t="s">
        <v>558</v>
      </c>
      <c r="J5" s="315"/>
      <c r="K5" s="55" t="s">
        <v>320</v>
      </c>
      <c r="L5" s="229"/>
      <c r="M5" s="230"/>
      <c r="N5" s="230"/>
      <c r="O5" s="231" t="s">
        <v>518</v>
      </c>
      <c r="P5" s="260"/>
      <c r="Q5" s="233"/>
    </row>
    <row r="6" spans="1:17" ht="22.5" customHeight="1" x14ac:dyDescent="0.25">
      <c r="B6" s="285">
        <v>1</v>
      </c>
      <c r="C6" s="298" t="s">
        <v>678</v>
      </c>
      <c r="D6" s="57"/>
      <c r="E6" s="285" t="s">
        <v>355</v>
      </c>
      <c r="F6" s="19" t="s">
        <v>155</v>
      </c>
      <c r="G6" s="285" t="s">
        <v>666</v>
      </c>
      <c r="H6" s="20">
        <v>254</v>
      </c>
      <c r="I6" s="19" t="s">
        <v>321</v>
      </c>
      <c r="J6" s="19" t="s">
        <v>0</v>
      </c>
      <c r="K6" s="21">
        <v>189</v>
      </c>
      <c r="L6" s="27">
        <v>18900000.00000003</v>
      </c>
      <c r="M6" s="27">
        <v>121279461.90904862</v>
      </c>
      <c r="N6" s="27">
        <v>113040878.47451302</v>
      </c>
      <c r="O6" s="56">
        <f t="shared" ref="O6:O42" si="0">SUM(L6:N6)</f>
        <v>253220340.38356167</v>
      </c>
    </row>
    <row r="7" spans="1:17" ht="22.5" customHeight="1" x14ac:dyDescent="0.25">
      <c r="B7" s="286"/>
      <c r="C7" s="299"/>
      <c r="D7" s="25"/>
      <c r="E7" s="286"/>
      <c r="F7" s="19" t="s">
        <v>211</v>
      </c>
      <c r="G7" s="286"/>
      <c r="H7" s="20">
        <v>65</v>
      </c>
      <c r="I7" s="19" t="s">
        <v>322</v>
      </c>
      <c r="J7" s="19" t="s">
        <v>0</v>
      </c>
      <c r="K7" s="21">
        <v>65</v>
      </c>
      <c r="L7" s="22">
        <v>6500000.0000000149</v>
      </c>
      <c r="M7" s="22">
        <v>37634807.655612871</v>
      </c>
      <c r="N7" s="22">
        <v>35243134.83753781</v>
      </c>
      <c r="O7" s="56">
        <f t="shared" si="0"/>
        <v>79377942.493150696</v>
      </c>
    </row>
    <row r="8" spans="1:17" ht="28.5" customHeight="1" x14ac:dyDescent="0.25">
      <c r="B8" s="19">
        <v>2</v>
      </c>
      <c r="C8" s="35" t="s">
        <v>765</v>
      </c>
      <c r="D8" s="19">
        <v>19701</v>
      </c>
      <c r="E8" s="19" t="s">
        <v>355</v>
      </c>
      <c r="F8" s="19" t="s">
        <v>214</v>
      </c>
      <c r="G8" s="19" t="s">
        <v>666</v>
      </c>
      <c r="H8" s="20">
        <v>420</v>
      </c>
      <c r="I8" s="19" t="s">
        <v>323</v>
      </c>
      <c r="J8" s="19" t="s">
        <v>0</v>
      </c>
      <c r="K8" s="21">
        <v>420</v>
      </c>
      <c r="L8" s="22">
        <v>42000000.00000006</v>
      </c>
      <c r="M8" s="22">
        <v>200443342.08490258</v>
      </c>
      <c r="N8" s="22">
        <v>166829856.39454943</v>
      </c>
      <c r="O8" s="56">
        <f t="shared" si="0"/>
        <v>409273198.47945207</v>
      </c>
    </row>
    <row r="9" spans="1:17" ht="27.75" customHeight="1" x14ac:dyDescent="0.25">
      <c r="B9" s="19">
        <v>3</v>
      </c>
      <c r="C9" s="35" t="s">
        <v>679</v>
      </c>
      <c r="D9" s="19"/>
      <c r="E9" s="19" t="s">
        <v>355</v>
      </c>
      <c r="F9" s="19" t="s">
        <v>215</v>
      </c>
      <c r="G9" s="19" t="s">
        <v>666</v>
      </c>
      <c r="H9" s="20">
        <v>460</v>
      </c>
      <c r="I9" s="19" t="s">
        <v>324</v>
      </c>
      <c r="J9" s="19" t="s">
        <v>0</v>
      </c>
      <c r="K9" s="21">
        <v>460</v>
      </c>
      <c r="L9" s="22">
        <v>46000000</v>
      </c>
      <c r="M9" s="22">
        <v>214574773.60375172</v>
      </c>
      <c r="N9" s="22">
        <v>183720217.42364556</v>
      </c>
      <c r="O9" s="56">
        <f t="shared" si="0"/>
        <v>444294991.02739727</v>
      </c>
    </row>
    <row r="10" spans="1:17" ht="22.5" customHeight="1" x14ac:dyDescent="0.25">
      <c r="B10" s="285">
        <v>4</v>
      </c>
      <c r="C10" s="298" t="s">
        <v>680</v>
      </c>
      <c r="D10" s="57"/>
      <c r="E10" s="285" t="s">
        <v>355</v>
      </c>
      <c r="F10" s="19" t="s">
        <v>220</v>
      </c>
      <c r="G10" s="285" t="s">
        <v>666</v>
      </c>
      <c r="H10" s="292">
        <v>420</v>
      </c>
      <c r="I10" s="19" t="s">
        <v>325</v>
      </c>
      <c r="J10" s="19" t="s">
        <v>0</v>
      </c>
      <c r="K10" s="21">
        <v>210</v>
      </c>
      <c r="L10" s="22">
        <v>21000000.00000003</v>
      </c>
      <c r="M10" s="22">
        <v>63247976.291863382</v>
      </c>
      <c r="N10" s="22">
        <v>51391331.858821541</v>
      </c>
      <c r="O10" s="56">
        <f t="shared" si="0"/>
        <v>135639308.15068495</v>
      </c>
    </row>
    <row r="11" spans="1:17" ht="22.5" customHeight="1" x14ac:dyDescent="0.25">
      <c r="A11" s="2"/>
      <c r="B11" s="286"/>
      <c r="C11" s="299"/>
      <c r="D11" s="25"/>
      <c r="E11" s="286"/>
      <c r="F11" s="19" t="s">
        <v>221</v>
      </c>
      <c r="G11" s="286"/>
      <c r="H11" s="293"/>
      <c r="I11" s="19" t="s">
        <v>326</v>
      </c>
      <c r="J11" s="19" t="s">
        <v>7</v>
      </c>
      <c r="K11" s="21">
        <v>210</v>
      </c>
      <c r="L11" s="22">
        <v>20999999.999999985</v>
      </c>
      <c r="M11" s="22">
        <v>124280722.56530233</v>
      </c>
      <c r="N11" s="22">
        <v>113372047.32510863</v>
      </c>
      <c r="O11" s="56">
        <f t="shared" si="0"/>
        <v>258652769.89041096</v>
      </c>
      <c r="Q11" s="233"/>
    </row>
    <row r="12" spans="1:17" ht="27.75" customHeight="1" x14ac:dyDescent="0.25">
      <c r="B12" s="19">
        <v>5</v>
      </c>
      <c r="C12" s="35" t="s">
        <v>681</v>
      </c>
      <c r="D12" s="19"/>
      <c r="E12" s="19" t="s">
        <v>355</v>
      </c>
      <c r="F12" s="19" t="s">
        <v>206</v>
      </c>
      <c r="G12" s="19" t="s">
        <v>666</v>
      </c>
      <c r="H12" s="20">
        <v>56</v>
      </c>
      <c r="I12" s="19" t="s">
        <v>327</v>
      </c>
      <c r="J12" s="19" t="s">
        <v>0</v>
      </c>
      <c r="K12" s="21">
        <v>56</v>
      </c>
      <c r="L12" s="22">
        <v>5600000</v>
      </c>
      <c r="M12" s="22">
        <v>34801558.422081061</v>
      </c>
      <c r="N12" s="22">
        <v>32709439.495727159</v>
      </c>
      <c r="O12" s="56">
        <f t="shared" si="0"/>
        <v>73110997.91780822</v>
      </c>
    </row>
    <row r="13" spans="1:17" ht="27" customHeight="1" x14ac:dyDescent="0.25">
      <c r="B13" s="19">
        <v>6</v>
      </c>
      <c r="C13" s="35" t="s">
        <v>682</v>
      </c>
      <c r="D13" s="19"/>
      <c r="E13" s="19" t="s">
        <v>355</v>
      </c>
      <c r="F13" s="19" t="s">
        <v>207</v>
      </c>
      <c r="G13" s="19" t="s">
        <v>666</v>
      </c>
      <c r="H13" s="20">
        <v>151</v>
      </c>
      <c r="I13" s="19" t="s">
        <v>327</v>
      </c>
      <c r="J13" s="19" t="s">
        <v>0</v>
      </c>
      <c r="K13" s="21">
        <v>151</v>
      </c>
      <c r="L13" s="22">
        <v>15100000.00000003</v>
      </c>
      <c r="M13" s="22">
        <v>79011868.739331588</v>
      </c>
      <c r="N13" s="22">
        <v>72200868.411353335</v>
      </c>
      <c r="O13" s="56">
        <f t="shared" si="0"/>
        <v>166312737.15068495</v>
      </c>
    </row>
    <row r="14" spans="1:17" ht="22.5" customHeight="1" x14ac:dyDescent="0.25">
      <c r="B14" s="285">
        <v>7</v>
      </c>
      <c r="C14" s="296" t="s">
        <v>683</v>
      </c>
      <c r="D14" s="57"/>
      <c r="E14" s="285" t="s">
        <v>355</v>
      </c>
      <c r="F14" s="19" t="s">
        <v>224</v>
      </c>
      <c r="G14" s="285" t="s">
        <v>666</v>
      </c>
      <c r="H14" s="292">
        <v>464.8</v>
      </c>
      <c r="I14" s="19" t="s">
        <v>328</v>
      </c>
      <c r="J14" s="19" t="s">
        <v>0</v>
      </c>
      <c r="K14" s="21">
        <v>232.4</v>
      </c>
      <c r="L14" s="22">
        <v>23240000</v>
      </c>
      <c r="M14" s="22">
        <v>121983558.13109267</v>
      </c>
      <c r="N14" s="22">
        <v>108856346.9510991</v>
      </c>
      <c r="O14" s="56">
        <f t="shared" si="0"/>
        <v>254079905.08219177</v>
      </c>
    </row>
    <row r="15" spans="1:17" ht="22.5" customHeight="1" x14ac:dyDescent="0.25">
      <c r="B15" s="286"/>
      <c r="C15" s="297"/>
      <c r="D15" s="25"/>
      <c r="E15" s="286"/>
      <c r="F15" s="19" t="s">
        <v>225</v>
      </c>
      <c r="G15" s="286"/>
      <c r="H15" s="293"/>
      <c r="I15" s="19" t="s">
        <v>329</v>
      </c>
      <c r="J15" s="19" t="s">
        <v>7</v>
      </c>
      <c r="K15" s="21">
        <v>232.4</v>
      </c>
      <c r="L15" s="22">
        <v>23239999.99999997</v>
      </c>
      <c r="M15" s="22">
        <v>137032870.96288121</v>
      </c>
      <c r="N15" s="22">
        <v>123000421.10561195</v>
      </c>
      <c r="O15" s="56">
        <f t="shared" si="0"/>
        <v>283273292.06849313</v>
      </c>
    </row>
    <row r="16" spans="1:17" ht="22.5" customHeight="1" x14ac:dyDescent="0.25">
      <c r="B16" s="285">
        <v>8</v>
      </c>
      <c r="C16" s="298" t="s">
        <v>684</v>
      </c>
      <c r="D16" s="57"/>
      <c r="E16" s="285" t="s">
        <v>355</v>
      </c>
      <c r="F16" s="19" t="s">
        <v>423</v>
      </c>
      <c r="G16" s="285" t="s">
        <v>665</v>
      </c>
      <c r="H16" s="292">
        <v>725</v>
      </c>
      <c r="I16" s="19" t="s">
        <v>241</v>
      </c>
      <c r="J16" s="19" t="s">
        <v>0</v>
      </c>
      <c r="K16" s="21">
        <v>362.5</v>
      </c>
      <c r="L16" s="22">
        <v>36250000.000000015</v>
      </c>
      <c r="M16" s="22">
        <v>36441111.0735939</v>
      </c>
      <c r="N16" s="22">
        <v>42625058.816817045</v>
      </c>
      <c r="O16" s="56">
        <f t="shared" si="0"/>
        <v>115316169.89041096</v>
      </c>
    </row>
    <row r="17" spans="1:17" ht="22.5" customHeight="1" x14ac:dyDescent="0.25">
      <c r="A17" s="2"/>
      <c r="B17" s="286"/>
      <c r="C17" s="299"/>
      <c r="D17" s="25"/>
      <c r="E17" s="286"/>
      <c r="F17" s="19" t="s">
        <v>424</v>
      </c>
      <c r="G17" s="286"/>
      <c r="H17" s="293"/>
      <c r="I17" s="19" t="s">
        <v>330</v>
      </c>
      <c r="J17" s="19" t="s">
        <v>7</v>
      </c>
      <c r="K17" s="21">
        <v>362.5</v>
      </c>
      <c r="L17" s="22">
        <v>36250000.000000015</v>
      </c>
      <c r="M17" s="22">
        <v>115696333.1387382</v>
      </c>
      <c r="N17" s="22">
        <v>99891686.217426166</v>
      </c>
      <c r="O17" s="56">
        <f t="shared" si="0"/>
        <v>251838019.3561644</v>
      </c>
      <c r="Q17" s="233"/>
    </row>
    <row r="18" spans="1:17" ht="22.5" customHeight="1" x14ac:dyDescent="0.25">
      <c r="B18" s="285">
        <v>9</v>
      </c>
      <c r="C18" s="298" t="s">
        <v>685</v>
      </c>
      <c r="D18" s="57"/>
      <c r="E18" s="285" t="s">
        <v>355</v>
      </c>
      <c r="F18" s="19" t="s">
        <v>242</v>
      </c>
      <c r="G18" s="285" t="s">
        <v>666</v>
      </c>
      <c r="H18" s="292">
        <v>440</v>
      </c>
      <c r="I18" s="19" t="s">
        <v>331</v>
      </c>
      <c r="J18" s="19" t="s">
        <v>0</v>
      </c>
      <c r="K18" s="21">
        <v>220</v>
      </c>
      <c r="L18" s="22">
        <v>19639166.876712352</v>
      </c>
      <c r="M18" s="22">
        <v>77695217.886159137</v>
      </c>
      <c r="N18" s="22">
        <v>62561298.004251823</v>
      </c>
      <c r="O18" s="56">
        <f t="shared" si="0"/>
        <v>159895682.76712331</v>
      </c>
    </row>
    <row r="19" spans="1:17" ht="22.5" customHeight="1" x14ac:dyDescent="0.25">
      <c r="B19" s="286"/>
      <c r="C19" s="299"/>
      <c r="D19" s="25"/>
      <c r="E19" s="286"/>
      <c r="F19" s="19" t="s">
        <v>243</v>
      </c>
      <c r="G19" s="286"/>
      <c r="H19" s="293"/>
      <c r="I19" s="19" t="s">
        <v>244</v>
      </c>
      <c r="J19" s="19" t="s">
        <v>7</v>
      </c>
      <c r="K19" s="21">
        <v>220</v>
      </c>
      <c r="L19" s="22">
        <v>21999999.99999997</v>
      </c>
      <c r="M19" s="22">
        <v>86935377.066320121</v>
      </c>
      <c r="N19" s="22">
        <v>80954721.782994956</v>
      </c>
      <c r="O19" s="56">
        <f t="shared" si="0"/>
        <v>189890098.84931505</v>
      </c>
    </row>
    <row r="20" spans="1:17" ht="22.5" customHeight="1" x14ac:dyDescent="0.25">
      <c r="B20" s="285">
        <v>10</v>
      </c>
      <c r="C20" s="296" t="s">
        <v>686</v>
      </c>
      <c r="D20" s="285" t="s">
        <v>666</v>
      </c>
      <c r="E20" s="285" t="s">
        <v>355</v>
      </c>
      <c r="F20" s="19" t="s">
        <v>252</v>
      </c>
      <c r="G20" s="285" t="s">
        <v>666</v>
      </c>
      <c r="H20" s="292">
        <v>884</v>
      </c>
      <c r="I20" s="19" t="s">
        <v>253</v>
      </c>
      <c r="J20" s="19" t="s">
        <v>0</v>
      </c>
      <c r="K20" s="21">
        <v>442</v>
      </c>
      <c r="L20" s="22">
        <v>20501699</v>
      </c>
      <c r="M20" s="22">
        <v>14423910.38088873</v>
      </c>
      <c r="N20" s="22">
        <v>15548836.61911127</v>
      </c>
      <c r="O20" s="56">
        <f t="shared" si="0"/>
        <v>50474446</v>
      </c>
    </row>
    <row r="21" spans="1:17" ht="22.5" customHeight="1" x14ac:dyDescent="0.25">
      <c r="B21" s="286"/>
      <c r="C21" s="297"/>
      <c r="D21" s="286"/>
      <c r="E21" s="286"/>
      <c r="F21" s="19" t="s">
        <v>254</v>
      </c>
      <c r="G21" s="286"/>
      <c r="H21" s="293"/>
      <c r="I21" s="19" t="s">
        <v>255</v>
      </c>
      <c r="J21" s="19" t="s">
        <v>7</v>
      </c>
      <c r="K21" s="21">
        <v>442</v>
      </c>
      <c r="L21" s="22">
        <v>44199999.99999994</v>
      </c>
      <c r="M21" s="22">
        <v>114029968.38077262</v>
      </c>
      <c r="N21" s="22">
        <v>110786949.76991233</v>
      </c>
      <c r="O21" s="56">
        <f t="shared" si="0"/>
        <v>269016918.15068489</v>
      </c>
    </row>
    <row r="22" spans="1:17" ht="22.5" customHeight="1" x14ac:dyDescent="0.25">
      <c r="B22" s="285">
        <v>11</v>
      </c>
      <c r="C22" s="298" t="s">
        <v>687</v>
      </c>
      <c r="D22" s="57"/>
      <c r="E22" s="285" t="s">
        <v>355</v>
      </c>
      <c r="F22" s="19" t="s">
        <v>427</v>
      </c>
      <c r="G22" s="285" t="s">
        <v>666</v>
      </c>
      <c r="H22" s="292">
        <v>1797.24</v>
      </c>
      <c r="I22" s="23" t="s">
        <v>263</v>
      </c>
      <c r="J22" s="19" t="s">
        <v>0</v>
      </c>
      <c r="K22" s="21">
        <v>898.62</v>
      </c>
      <c r="L22" s="22">
        <v>89862000</v>
      </c>
      <c r="M22" s="22">
        <v>139833120.14851865</v>
      </c>
      <c r="N22" s="22">
        <v>141861771.09257725</v>
      </c>
      <c r="O22" s="56">
        <f t="shared" si="0"/>
        <v>371556891.2410959</v>
      </c>
    </row>
    <row r="23" spans="1:17" ht="22.5" customHeight="1" x14ac:dyDescent="0.25">
      <c r="A23" s="2"/>
      <c r="B23" s="300"/>
      <c r="C23" s="344"/>
      <c r="D23" s="184"/>
      <c r="E23" s="300"/>
      <c r="F23" s="19" t="s">
        <v>428</v>
      </c>
      <c r="G23" s="286"/>
      <c r="H23" s="293"/>
      <c r="I23" s="23" t="s">
        <v>332</v>
      </c>
      <c r="J23" s="19" t="s">
        <v>7</v>
      </c>
      <c r="K23" s="21">
        <v>898.62</v>
      </c>
      <c r="L23" s="22">
        <v>89862000</v>
      </c>
      <c r="M23" s="22">
        <v>171580870.16410461</v>
      </c>
      <c r="N23" s="22">
        <v>169296324.53178582</v>
      </c>
      <c r="O23" s="56">
        <f t="shared" si="0"/>
        <v>430739194.69589043</v>
      </c>
      <c r="Q23" s="233"/>
    </row>
    <row r="24" spans="1:17" ht="22.5" customHeight="1" x14ac:dyDescent="0.25">
      <c r="B24" s="285">
        <v>12</v>
      </c>
      <c r="C24" s="298" t="s">
        <v>688</v>
      </c>
      <c r="D24" s="57"/>
      <c r="E24" s="285" t="s">
        <v>355</v>
      </c>
      <c r="F24" s="19" t="s">
        <v>277</v>
      </c>
      <c r="G24" s="285" t="s">
        <v>665</v>
      </c>
      <c r="H24" s="292">
        <v>642.79999999999995</v>
      </c>
      <c r="I24" s="19" t="s">
        <v>334</v>
      </c>
      <c r="J24" s="19" t="s">
        <v>0</v>
      </c>
      <c r="K24" s="21">
        <v>307.58</v>
      </c>
      <c r="L24" s="22">
        <v>30758400.000000007</v>
      </c>
      <c r="M24" s="22">
        <v>19120602.984056957</v>
      </c>
      <c r="N24" s="22">
        <v>7171569.226354003</v>
      </c>
      <c r="O24" s="56">
        <f t="shared" si="0"/>
        <v>57050572.210410967</v>
      </c>
    </row>
    <row r="25" spans="1:17" ht="22.5" customHeight="1" x14ac:dyDescent="0.25">
      <c r="A25" s="2"/>
      <c r="B25" s="286"/>
      <c r="C25" s="299"/>
      <c r="D25" s="25"/>
      <c r="E25" s="286"/>
      <c r="F25" s="19" t="s">
        <v>335</v>
      </c>
      <c r="G25" s="286"/>
      <c r="H25" s="293"/>
      <c r="I25" s="19" t="s">
        <v>336</v>
      </c>
      <c r="J25" s="19" t="s">
        <v>7</v>
      </c>
      <c r="K25" s="21">
        <v>289.3</v>
      </c>
      <c r="L25" s="22">
        <v>28930200</v>
      </c>
      <c r="M25" s="22">
        <v>16209520.100300035</v>
      </c>
      <c r="N25" s="22">
        <v>4732787.1923027057</v>
      </c>
      <c r="O25" s="56">
        <f t="shared" si="0"/>
        <v>49872507.29260274</v>
      </c>
      <c r="Q25" s="233"/>
    </row>
    <row r="26" spans="1:17" ht="22.5" customHeight="1" x14ac:dyDescent="0.25">
      <c r="B26" s="285">
        <v>13</v>
      </c>
      <c r="C26" s="298" t="s">
        <v>689</v>
      </c>
      <c r="D26" s="57"/>
      <c r="E26" s="323" t="s">
        <v>355</v>
      </c>
      <c r="F26" s="19" t="s">
        <v>275</v>
      </c>
      <c r="G26" s="285" t="s">
        <v>665</v>
      </c>
      <c r="H26" s="292">
        <v>388.32</v>
      </c>
      <c r="I26" s="19" t="s">
        <v>337</v>
      </c>
      <c r="J26" s="19" t="s">
        <v>0</v>
      </c>
      <c r="K26" s="21">
        <v>182.29</v>
      </c>
      <c r="L26" s="22">
        <v>18229100.000000011</v>
      </c>
      <c r="M26" s="22">
        <v>11585163.172018945</v>
      </c>
      <c r="N26" s="22">
        <v>4543936.9052413292</v>
      </c>
      <c r="O26" s="56">
        <f t="shared" si="0"/>
        <v>34358200.077260286</v>
      </c>
    </row>
    <row r="27" spans="1:17" ht="22.5" customHeight="1" x14ac:dyDescent="0.25">
      <c r="B27" s="300"/>
      <c r="C27" s="344"/>
      <c r="D27" s="184"/>
      <c r="E27" s="345"/>
      <c r="F27" s="19" t="s">
        <v>276</v>
      </c>
      <c r="G27" s="286"/>
      <c r="H27" s="293"/>
      <c r="I27" s="19" t="s">
        <v>338</v>
      </c>
      <c r="J27" s="19" t="s">
        <v>7</v>
      </c>
      <c r="K27" s="21">
        <v>194.16</v>
      </c>
      <c r="L27" s="22">
        <v>19415999.999999996</v>
      </c>
      <c r="M27" s="22">
        <v>11539932.686537512</v>
      </c>
      <c r="N27" s="22">
        <v>3911581.8751063235</v>
      </c>
      <c r="O27" s="56">
        <f t="shared" si="0"/>
        <v>34867514.561643831</v>
      </c>
    </row>
    <row r="28" spans="1:17" ht="22.5" customHeight="1" x14ac:dyDescent="0.25">
      <c r="B28" s="285">
        <v>14</v>
      </c>
      <c r="C28" s="296" t="s">
        <v>820</v>
      </c>
      <c r="D28" s="57"/>
      <c r="E28" s="285" t="s">
        <v>355</v>
      </c>
      <c r="F28" s="19" t="s">
        <v>271</v>
      </c>
      <c r="G28" s="285" t="s">
        <v>666</v>
      </c>
      <c r="H28" s="292">
        <v>2896.8</v>
      </c>
      <c r="I28" s="19" t="s">
        <v>341</v>
      </c>
      <c r="J28" s="19" t="s">
        <v>0</v>
      </c>
      <c r="K28" s="21">
        <v>1314.11</v>
      </c>
      <c r="L28" s="22">
        <v>131411342.99999994</v>
      </c>
      <c r="M28" s="22">
        <v>70261116.766259879</v>
      </c>
      <c r="N28" s="22">
        <v>21359415.665718198</v>
      </c>
      <c r="O28" s="56">
        <f t="shared" si="0"/>
        <v>223031875.43197802</v>
      </c>
    </row>
    <row r="29" spans="1:17" ht="22.5" customHeight="1" x14ac:dyDescent="0.25">
      <c r="B29" s="286"/>
      <c r="C29" s="297"/>
      <c r="D29" s="25"/>
      <c r="E29" s="286"/>
      <c r="F29" s="19" t="s">
        <v>272</v>
      </c>
      <c r="G29" s="286"/>
      <c r="H29" s="293"/>
      <c r="I29" s="19" t="s">
        <v>337</v>
      </c>
      <c r="J29" s="19" t="s">
        <v>7</v>
      </c>
      <c r="K29" s="21">
        <v>1448.4</v>
      </c>
      <c r="L29" s="22">
        <v>144840000.1780822</v>
      </c>
      <c r="M29" s="22">
        <v>47221350.615319945</v>
      </c>
      <c r="N29" s="22">
        <v>18773758.384680055</v>
      </c>
      <c r="O29" s="56">
        <f t="shared" si="0"/>
        <v>210835109.1780822</v>
      </c>
    </row>
    <row r="30" spans="1:17" ht="28.5" customHeight="1" x14ac:dyDescent="0.25">
      <c r="B30" s="19">
        <v>15</v>
      </c>
      <c r="C30" s="35" t="s">
        <v>690</v>
      </c>
      <c r="D30" s="19"/>
      <c r="E30" s="19" t="s">
        <v>355</v>
      </c>
      <c r="F30" s="19" t="s">
        <v>309</v>
      </c>
      <c r="G30" s="19"/>
      <c r="H30" s="20">
        <v>352</v>
      </c>
      <c r="I30" s="19" t="s">
        <v>344</v>
      </c>
      <c r="J30" s="19" t="s">
        <v>0</v>
      </c>
      <c r="K30" s="21">
        <v>325</v>
      </c>
      <c r="L30" s="22">
        <v>32517500</v>
      </c>
      <c r="M30" s="22">
        <v>35296495.797372118</v>
      </c>
      <c r="N30" s="22">
        <v>5881816.8807100784</v>
      </c>
      <c r="O30" s="56">
        <f t="shared" si="0"/>
        <v>73695812.678082198</v>
      </c>
    </row>
    <row r="31" spans="1:17" ht="22.5" customHeight="1" x14ac:dyDescent="0.25">
      <c r="B31" s="285">
        <v>16</v>
      </c>
      <c r="C31" s="298" t="s">
        <v>691</v>
      </c>
      <c r="D31" s="57"/>
      <c r="E31" s="285" t="s">
        <v>355</v>
      </c>
      <c r="F31" s="19" t="s">
        <v>415</v>
      </c>
      <c r="G31" s="285"/>
      <c r="H31" s="292">
        <v>4530</v>
      </c>
      <c r="I31" s="24" t="s">
        <v>346</v>
      </c>
      <c r="J31" s="24" t="s">
        <v>0</v>
      </c>
      <c r="K31" s="21">
        <v>3300</v>
      </c>
      <c r="L31" s="22">
        <v>329999999.99999994</v>
      </c>
      <c r="M31" s="22">
        <v>353487759.6284129</v>
      </c>
      <c r="N31" s="22">
        <v>99974352.590765253</v>
      </c>
      <c r="O31" s="56">
        <f t="shared" si="0"/>
        <v>783462112.21917808</v>
      </c>
    </row>
    <row r="32" spans="1:17" ht="22.5" customHeight="1" x14ac:dyDescent="0.25">
      <c r="B32" s="286"/>
      <c r="C32" s="299"/>
      <c r="D32" s="25"/>
      <c r="E32" s="286"/>
      <c r="F32" s="19" t="s">
        <v>416</v>
      </c>
      <c r="G32" s="286"/>
      <c r="H32" s="293"/>
      <c r="I32" s="24" t="s">
        <v>347</v>
      </c>
      <c r="J32" s="24" t="s">
        <v>7</v>
      </c>
      <c r="K32" s="21">
        <v>1230</v>
      </c>
      <c r="L32" s="22">
        <v>123036000.0000001</v>
      </c>
      <c r="M32" s="22">
        <v>124937991.06367977</v>
      </c>
      <c r="N32" s="22">
        <v>41273469.744539395</v>
      </c>
      <c r="O32" s="56">
        <f t="shared" si="0"/>
        <v>289247460.80821925</v>
      </c>
    </row>
    <row r="33" spans="2:15" ht="22.5" customHeight="1" x14ac:dyDescent="0.25">
      <c r="B33" s="57">
        <v>17</v>
      </c>
      <c r="C33" s="281" t="s">
        <v>589</v>
      </c>
      <c r="D33" s="19"/>
      <c r="E33" s="219" t="s">
        <v>355</v>
      </c>
      <c r="F33" s="32" t="s">
        <v>417</v>
      </c>
      <c r="G33" s="57" t="s">
        <v>666</v>
      </c>
      <c r="H33" s="48">
        <v>1442</v>
      </c>
      <c r="I33" s="24" t="s">
        <v>348</v>
      </c>
      <c r="J33" s="24" t="s">
        <v>7</v>
      </c>
      <c r="K33" s="21">
        <v>1188.7</v>
      </c>
      <c r="L33" s="22">
        <v>10199260.914383575</v>
      </c>
      <c r="M33" s="22">
        <v>66365.365507224618</v>
      </c>
      <c r="N33" s="22">
        <v>42473.634492775382</v>
      </c>
      <c r="O33" s="56">
        <f t="shared" si="0"/>
        <v>10308099.914383575</v>
      </c>
    </row>
    <row r="34" spans="2:15" ht="39" customHeight="1" x14ac:dyDescent="0.25">
      <c r="B34" s="19">
        <v>18</v>
      </c>
      <c r="C34" s="282" t="s">
        <v>821</v>
      </c>
      <c r="D34" s="19"/>
      <c r="E34" s="19" t="s">
        <v>355</v>
      </c>
      <c r="F34" s="19" t="s">
        <v>157</v>
      </c>
      <c r="G34" s="19" t="s">
        <v>666</v>
      </c>
      <c r="H34" s="20">
        <v>807.48</v>
      </c>
      <c r="I34" s="24" t="s">
        <v>349</v>
      </c>
      <c r="J34" s="24" t="s">
        <v>0</v>
      </c>
      <c r="K34" s="21">
        <v>807.48</v>
      </c>
      <c r="L34" s="22">
        <v>80748000.00000003</v>
      </c>
      <c r="M34" s="22">
        <v>48133711.668025069</v>
      </c>
      <c r="N34" s="22">
        <v>6041844.9155365741</v>
      </c>
      <c r="O34" s="56">
        <f t="shared" si="0"/>
        <v>134923556.58356169</v>
      </c>
    </row>
    <row r="35" spans="2:15" ht="28.5" customHeight="1" x14ac:dyDescent="0.25">
      <c r="B35" s="19">
        <v>19</v>
      </c>
      <c r="C35" s="35" t="s">
        <v>692</v>
      </c>
      <c r="D35" s="19"/>
      <c r="E35" s="19" t="s">
        <v>355</v>
      </c>
      <c r="F35" s="19" t="s">
        <v>159</v>
      </c>
      <c r="G35" s="19" t="s">
        <v>666</v>
      </c>
      <c r="H35" s="20">
        <v>1533.35</v>
      </c>
      <c r="I35" s="24" t="s">
        <v>345</v>
      </c>
      <c r="J35" s="24" t="s">
        <v>0</v>
      </c>
      <c r="K35" s="21">
        <v>1533.35</v>
      </c>
      <c r="L35" s="22">
        <v>153335000</v>
      </c>
      <c r="M35" s="22">
        <v>132562557.76748508</v>
      </c>
      <c r="N35" s="22">
        <v>32140750.451693002</v>
      </c>
      <c r="O35" s="56">
        <f t="shared" si="0"/>
        <v>318038308.21917808</v>
      </c>
    </row>
    <row r="36" spans="2:15" ht="28.5" customHeight="1" x14ac:dyDescent="0.25">
      <c r="B36" s="19">
        <v>20</v>
      </c>
      <c r="C36" s="35" t="s">
        <v>693</v>
      </c>
      <c r="D36" s="19"/>
      <c r="E36" s="19" t="s">
        <v>355</v>
      </c>
      <c r="F36" s="19" t="s">
        <v>160</v>
      </c>
      <c r="G36" s="19"/>
      <c r="H36" s="20">
        <v>2404.83</v>
      </c>
      <c r="I36" s="24" t="s">
        <v>350</v>
      </c>
      <c r="J36" s="24" t="s">
        <v>0</v>
      </c>
      <c r="K36" s="21">
        <v>2404.83</v>
      </c>
      <c r="L36" s="22">
        <v>216434700.00273973</v>
      </c>
      <c r="M36" s="22">
        <v>180387255.11584973</v>
      </c>
      <c r="N36" s="22">
        <v>37492402.43757493</v>
      </c>
      <c r="O36" s="56">
        <f t="shared" si="0"/>
        <v>434314357.55616438</v>
      </c>
    </row>
    <row r="37" spans="2:15" ht="21" customHeight="1" x14ac:dyDescent="0.25">
      <c r="B37" s="285">
        <v>21</v>
      </c>
      <c r="C37" s="296" t="s">
        <v>694</v>
      </c>
      <c r="D37" s="57"/>
      <c r="E37" s="285" t="s">
        <v>355</v>
      </c>
      <c r="F37" s="19" t="s">
        <v>163</v>
      </c>
      <c r="G37" s="285" t="s">
        <v>665</v>
      </c>
      <c r="H37" s="20">
        <v>706.08</v>
      </c>
      <c r="I37" s="24" t="s">
        <v>351</v>
      </c>
      <c r="J37" s="24" t="s">
        <v>0</v>
      </c>
      <c r="K37" s="21">
        <v>706.08</v>
      </c>
      <c r="L37" s="22">
        <v>4500.1893698638305</v>
      </c>
      <c r="M37" s="22">
        <v>15.124738425971506</v>
      </c>
      <c r="N37" s="22">
        <v>8.8752615740284941</v>
      </c>
      <c r="O37" s="56">
        <f t="shared" si="0"/>
        <v>4524.1893698638305</v>
      </c>
    </row>
    <row r="38" spans="2:15" ht="21" customHeight="1" x14ac:dyDescent="0.25">
      <c r="B38" s="286"/>
      <c r="C38" s="297"/>
      <c r="D38" s="25"/>
      <c r="E38" s="286"/>
      <c r="F38" s="19" t="s">
        <v>164</v>
      </c>
      <c r="G38" s="286"/>
      <c r="H38" s="20">
        <v>346.88</v>
      </c>
      <c r="I38" s="24" t="s">
        <v>352</v>
      </c>
      <c r="J38" s="24" t="s">
        <v>7</v>
      </c>
      <c r="K38" s="21">
        <v>346.88</v>
      </c>
      <c r="L38" s="22">
        <v>5.9178080409765244E-3</v>
      </c>
      <c r="M38" s="22">
        <v>0</v>
      </c>
      <c r="N38" s="22">
        <v>0</v>
      </c>
      <c r="O38" s="56">
        <f t="shared" si="0"/>
        <v>5.9178080409765244E-3</v>
      </c>
    </row>
    <row r="39" spans="2:15" ht="27" customHeight="1" x14ac:dyDescent="0.25">
      <c r="B39" s="19">
        <v>22</v>
      </c>
      <c r="C39" s="282" t="s">
        <v>695</v>
      </c>
      <c r="D39" s="19"/>
      <c r="E39" s="19" t="s">
        <v>355</v>
      </c>
      <c r="F39" s="19" t="s">
        <v>166</v>
      </c>
      <c r="G39" s="19" t="s">
        <v>666</v>
      </c>
      <c r="H39" s="20">
        <v>307.19959999999998</v>
      </c>
      <c r="I39" s="24" t="s">
        <v>353</v>
      </c>
      <c r="J39" s="24" t="s">
        <v>0</v>
      </c>
      <c r="K39" s="21">
        <v>307.2</v>
      </c>
      <c r="L39" s="22">
        <v>27647963.916164398</v>
      </c>
      <c r="M39" s="22">
        <v>16221339.119964488</v>
      </c>
      <c r="N39" s="22">
        <v>3528308.1283642808</v>
      </c>
      <c r="O39" s="56">
        <f t="shared" si="0"/>
        <v>47397611.164493166</v>
      </c>
    </row>
    <row r="40" spans="2:15" ht="22.5" customHeight="1" x14ac:dyDescent="0.25">
      <c r="B40" s="285">
        <v>23</v>
      </c>
      <c r="C40" s="296" t="s">
        <v>696</v>
      </c>
      <c r="D40" s="57"/>
      <c r="E40" s="285" t="s">
        <v>355</v>
      </c>
      <c r="F40" s="19" t="s">
        <v>167</v>
      </c>
      <c r="G40" s="285" t="s">
        <v>665</v>
      </c>
      <c r="H40" s="292">
        <v>2152.84</v>
      </c>
      <c r="I40" s="24" t="s">
        <v>1</v>
      </c>
      <c r="J40" s="24" t="s">
        <v>0</v>
      </c>
      <c r="K40" s="21">
        <v>283.52</v>
      </c>
      <c r="L40" s="22">
        <v>0</v>
      </c>
      <c r="M40" s="22">
        <v>-1.5105056854551786E-2</v>
      </c>
      <c r="N40" s="22">
        <v>1.5105056854551786E-2</v>
      </c>
      <c r="O40" s="56">
        <f t="shared" si="0"/>
        <v>0</v>
      </c>
    </row>
    <row r="41" spans="2:15" ht="22.5" customHeight="1" x14ac:dyDescent="0.25">
      <c r="B41" s="286"/>
      <c r="C41" s="297"/>
      <c r="D41" s="25"/>
      <c r="E41" s="286"/>
      <c r="F41" s="19" t="s">
        <v>168</v>
      </c>
      <c r="G41" s="286"/>
      <c r="H41" s="293"/>
      <c r="I41" s="24" t="s">
        <v>354</v>
      </c>
      <c r="J41" s="24" t="s">
        <v>7</v>
      </c>
      <c r="K41" s="21">
        <v>1869.32</v>
      </c>
      <c r="L41" s="22">
        <v>18693156</v>
      </c>
      <c r="M41" s="22">
        <v>7595099.4484810513</v>
      </c>
      <c r="N41" s="22">
        <v>193557.60971072997</v>
      </c>
      <c r="O41" s="56">
        <f t="shared" si="0"/>
        <v>26481813.058191784</v>
      </c>
    </row>
    <row r="42" spans="2:15" ht="39" customHeight="1" x14ac:dyDescent="0.25">
      <c r="B42" s="19">
        <v>24</v>
      </c>
      <c r="C42" s="35" t="s">
        <v>697</v>
      </c>
      <c r="D42" s="19"/>
      <c r="E42" s="19" t="s">
        <v>355</v>
      </c>
      <c r="F42" s="19" t="s">
        <v>169</v>
      </c>
      <c r="G42" s="19"/>
      <c r="H42" s="20">
        <v>1117.6600000000001</v>
      </c>
      <c r="I42" s="23" t="s">
        <v>520</v>
      </c>
      <c r="J42" s="19" t="s">
        <v>0</v>
      </c>
      <c r="K42" s="21">
        <v>1117.6600000000001</v>
      </c>
      <c r="L42" s="22">
        <v>89412800.000000045</v>
      </c>
      <c r="M42" s="22">
        <v>54141846.929911658</v>
      </c>
      <c r="N42" s="22">
        <v>10373390.359129442</v>
      </c>
      <c r="O42" s="56">
        <f t="shared" si="0"/>
        <v>153928037.28904113</v>
      </c>
    </row>
    <row r="43" spans="2:15" ht="22.5" customHeight="1" x14ac:dyDescent="0.25">
      <c r="B43" s="285">
        <v>25</v>
      </c>
      <c r="C43" s="296" t="s">
        <v>822</v>
      </c>
      <c r="D43" s="285">
        <v>14901</v>
      </c>
      <c r="E43" s="285" t="s">
        <v>355</v>
      </c>
      <c r="F43" s="19" t="s">
        <v>171</v>
      </c>
      <c r="G43" s="285"/>
      <c r="H43" s="20">
        <v>580.4</v>
      </c>
      <c r="I43" s="23" t="s">
        <v>658</v>
      </c>
      <c r="J43" s="19" t="s">
        <v>0</v>
      </c>
      <c r="K43" s="19">
        <v>95.92</v>
      </c>
      <c r="L43" s="22">
        <v>0</v>
      </c>
      <c r="M43" s="22">
        <v>0</v>
      </c>
      <c r="N43" s="22">
        <v>0</v>
      </c>
      <c r="O43" s="56">
        <f t="shared" ref="O43:O65" si="1">SUM(L43:N43)</f>
        <v>0</v>
      </c>
    </row>
    <row r="44" spans="2:15" ht="22.5" customHeight="1" x14ac:dyDescent="0.25">
      <c r="B44" s="286"/>
      <c r="C44" s="297"/>
      <c r="D44" s="286"/>
      <c r="E44" s="286"/>
      <c r="F44" s="19" t="s">
        <v>172</v>
      </c>
      <c r="G44" s="286"/>
      <c r="H44" s="20">
        <v>580.4</v>
      </c>
      <c r="I44" s="23" t="s">
        <v>659</v>
      </c>
      <c r="J44" s="19" t="s">
        <v>7</v>
      </c>
      <c r="K44" s="19">
        <v>484.48</v>
      </c>
      <c r="L44" s="22">
        <v>0</v>
      </c>
      <c r="M44" s="22">
        <v>0</v>
      </c>
      <c r="N44" s="22">
        <v>0</v>
      </c>
      <c r="O44" s="56">
        <f t="shared" si="1"/>
        <v>0</v>
      </c>
    </row>
    <row r="45" spans="2:15" ht="22.5" customHeight="1" x14ac:dyDescent="0.25">
      <c r="B45" s="285">
        <v>26</v>
      </c>
      <c r="C45" s="298" t="s">
        <v>698</v>
      </c>
      <c r="D45" s="57"/>
      <c r="E45" s="285" t="s">
        <v>355</v>
      </c>
      <c r="F45" s="19" t="s">
        <v>173</v>
      </c>
      <c r="G45" s="285"/>
      <c r="H45" s="292">
        <v>3772.28</v>
      </c>
      <c r="I45" s="23" t="s">
        <v>660</v>
      </c>
      <c r="J45" s="19" t="s">
        <v>0</v>
      </c>
      <c r="K45" s="19">
        <v>1886.14</v>
      </c>
      <c r="L45" s="22">
        <v>0</v>
      </c>
      <c r="M45" s="22">
        <v>0</v>
      </c>
      <c r="N45" s="22">
        <v>0</v>
      </c>
      <c r="O45" s="56">
        <f t="shared" si="1"/>
        <v>0</v>
      </c>
    </row>
    <row r="46" spans="2:15" ht="26.25" customHeight="1" x14ac:dyDescent="0.25">
      <c r="B46" s="286"/>
      <c r="C46" s="299"/>
      <c r="D46" s="25"/>
      <c r="E46" s="286"/>
      <c r="F46" s="19" t="s">
        <v>174</v>
      </c>
      <c r="G46" s="286"/>
      <c r="H46" s="293"/>
      <c r="I46" s="23" t="s">
        <v>64</v>
      </c>
      <c r="J46" s="19" t="s">
        <v>7</v>
      </c>
      <c r="K46" s="19">
        <v>1886.14</v>
      </c>
      <c r="L46" s="22">
        <v>0.49041095748543739</v>
      </c>
      <c r="M46" s="22">
        <v>0</v>
      </c>
      <c r="N46" s="22">
        <v>0</v>
      </c>
      <c r="O46" s="56">
        <f t="shared" si="1"/>
        <v>0.49041095748543739</v>
      </c>
    </row>
    <row r="47" spans="2:15" ht="22.5" customHeight="1" x14ac:dyDescent="0.25">
      <c r="B47" s="285">
        <v>27</v>
      </c>
      <c r="C47" s="296" t="s">
        <v>699</v>
      </c>
      <c r="D47" s="57"/>
      <c r="E47" s="285" t="s">
        <v>355</v>
      </c>
      <c r="F47" s="19" t="s">
        <v>177</v>
      </c>
      <c r="G47" s="285"/>
      <c r="H47" s="292">
        <v>2077.88</v>
      </c>
      <c r="I47" s="23" t="s">
        <v>6</v>
      </c>
      <c r="J47" s="19" t="s">
        <v>0</v>
      </c>
      <c r="K47" s="19">
        <v>1034.6400000000001</v>
      </c>
      <c r="L47" s="22">
        <v>72424450.100000024</v>
      </c>
      <c r="M47" s="22">
        <v>44152614.379974246</v>
      </c>
      <c r="N47" s="22">
        <v>8142243.0171956085</v>
      </c>
      <c r="O47" s="56">
        <f t="shared" si="1"/>
        <v>124719307.49716988</v>
      </c>
    </row>
    <row r="48" spans="2:15" ht="22.5" customHeight="1" x14ac:dyDescent="0.25">
      <c r="B48" s="286"/>
      <c r="C48" s="297"/>
      <c r="D48" s="25"/>
      <c r="E48" s="286"/>
      <c r="F48" s="19" t="s">
        <v>178</v>
      </c>
      <c r="G48" s="286"/>
      <c r="H48" s="293"/>
      <c r="I48" s="23" t="s">
        <v>60</v>
      </c>
      <c r="J48" s="19" t="s">
        <v>7</v>
      </c>
      <c r="K48" s="19">
        <v>1036.24</v>
      </c>
      <c r="L48" s="22">
        <v>62174699.900000013</v>
      </c>
      <c r="M48" s="22">
        <v>32422680.903876834</v>
      </c>
      <c r="N48" s="22">
        <v>6230753.6159587866</v>
      </c>
      <c r="O48" s="56">
        <f t="shared" si="1"/>
        <v>100828134.41983563</v>
      </c>
    </row>
    <row r="49" spans="2:15" ht="38.25" customHeight="1" x14ac:dyDescent="0.25">
      <c r="B49" s="19">
        <v>28</v>
      </c>
      <c r="C49" s="35" t="s">
        <v>700</v>
      </c>
      <c r="D49" s="19"/>
      <c r="E49" s="19" t="s">
        <v>355</v>
      </c>
      <c r="F49" s="19" t="s">
        <v>179</v>
      </c>
      <c r="G49" s="19" t="s">
        <v>666</v>
      </c>
      <c r="H49" s="20">
        <v>2443</v>
      </c>
      <c r="I49" s="23" t="s">
        <v>6</v>
      </c>
      <c r="J49" s="19" t="s">
        <v>0</v>
      </c>
      <c r="K49" s="21">
        <v>2443</v>
      </c>
      <c r="L49" s="22">
        <v>171010000.00000003</v>
      </c>
      <c r="M49" s="22">
        <v>104253996.39138451</v>
      </c>
      <c r="N49" s="22">
        <v>19225620.005875774</v>
      </c>
      <c r="O49" s="56">
        <f t="shared" si="1"/>
        <v>294489616.39726031</v>
      </c>
    </row>
    <row r="50" spans="2:15" ht="38.25" customHeight="1" x14ac:dyDescent="0.25">
      <c r="B50" s="19">
        <v>29</v>
      </c>
      <c r="C50" s="35" t="s">
        <v>701</v>
      </c>
      <c r="D50" s="19"/>
      <c r="E50" s="19" t="s">
        <v>355</v>
      </c>
      <c r="F50" s="19" t="s">
        <v>180</v>
      </c>
      <c r="G50" s="19" t="s">
        <v>666</v>
      </c>
      <c r="H50" s="20">
        <v>1341.84</v>
      </c>
      <c r="I50" s="23" t="s">
        <v>65</v>
      </c>
      <c r="J50" s="19" t="s">
        <v>0</v>
      </c>
      <c r="K50" s="21">
        <v>1341.84</v>
      </c>
      <c r="L50" s="22">
        <v>0</v>
      </c>
      <c r="M50" s="22">
        <v>-5.1377744642022542E-3</v>
      </c>
      <c r="N50" s="22">
        <v>5.1377744642022542E-3</v>
      </c>
      <c r="O50" s="56">
        <f t="shared" si="1"/>
        <v>0</v>
      </c>
    </row>
    <row r="51" spans="2:15" ht="22.5" customHeight="1" x14ac:dyDescent="0.25">
      <c r="B51" s="285">
        <v>30</v>
      </c>
      <c r="C51" s="296" t="s">
        <v>702</v>
      </c>
      <c r="D51" s="57"/>
      <c r="E51" s="285" t="s">
        <v>355</v>
      </c>
      <c r="F51" s="19" t="s">
        <v>181</v>
      </c>
      <c r="G51" s="292" t="s">
        <v>665</v>
      </c>
      <c r="H51" s="292">
        <v>582.79999999999995</v>
      </c>
      <c r="I51" s="23" t="s">
        <v>60</v>
      </c>
      <c r="J51" s="19" t="s">
        <v>0</v>
      </c>
      <c r="K51" s="21">
        <v>291.39999999999998</v>
      </c>
      <c r="L51" s="22">
        <v>0</v>
      </c>
      <c r="M51" s="22">
        <v>-9.3676111700191893E-3</v>
      </c>
      <c r="N51" s="22">
        <v>9.3676111700191893E-3</v>
      </c>
      <c r="O51" s="56">
        <f t="shared" si="1"/>
        <v>0</v>
      </c>
    </row>
    <row r="52" spans="2:15" ht="22.5" customHeight="1" x14ac:dyDescent="0.25">
      <c r="B52" s="286"/>
      <c r="C52" s="297"/>
      <c r="D52" s="25"/>
      <c r="E52" s="286"/>
      <c r="F52" s="19" t="s">
        <v>182</v>
      </c>
      <c r="G52" s="293"/>
      <c r="H52" s="293"/>
      <c r="I52" s="23" t="s">
        <v>661</v>
      </c>
      <c r="J52" s="19" t="s">
        <v>7</v>
      </c>
      <c r="K52" s="21">
        <v>291.39999999999998</v>
      </c>
      <c r="L52" s="22">
        <v>0</v>
      </c>
      <c r="M52" s="22">
        <v>0</v>
      </c>
      <c r="N52" s="22">
        <v>0</v>
      </c>
      <c r="O52" s="56">
        <f t="shared" si="1"/>
        <v>0</v>
      </c>
    </row>
    <row r="53" spans="2:15" ht="22.5" customHeight="1" x14ac:dyDescent="0.25">
      <c r="B53" s="285">
        <v>31</v>
      </c>
      <c r="C53" s="296" t="s">
        <v>823</v>
      </c>
      <c r="D53" s="57"/>
      <c r="E53" s="285" t="s">
        <v>355</v>
      </c>
      <c r="F53" s="19" t="s">
        <v>183</v>
      </c>
      <c r="G53" s="285"/>
      <c r="H53" s="292">
        <v>2067</v>
      </c>
      <c r="I53" s="23" t="s">
        <v>528</v>
      </c>
      <c r="J53" s="19" t="s">
        <v>0</v>
      </c>
      <c r="K53" s="21">
        <v>1033.5</v>
      </c>
      <c r="L53" s="22">
        <v>0</v>
      </c>
      <c r="M53" s="22">
        <v>-2.576093114810447E-3</v>
      </c>
      <c r="N53" s="22">
        <v>2.576093114810447E-3</v>
      </c>
      <c r="O53" s="56">
        <f t="shared" si="1"/>
        <v>0</v>
      </c>
    </row>
    <row r="54" spans="2:15" ht="22.5" customHeight="1" x14ac:dyDescent="0.25">
      <c r="B54" s="286"/>
      <c r="C54" s="297"/>
      <c r="D54" s="25"/>
      <c r="E54" s="286"/>
      <c r="F54" s="19" t="s">
        <v>184</v>
      </c>
      <c r="G54" s="286"/>
      <c r="H54" s="293"/>
      <c r="I54" s="23" t="s">
        <v>662</v>
      </c>
      <c r="J54" s="19" t="s">
        <v>7</v>
      </c>
      <c r="K54" s="21">
        <v>1033.5</v>
      </c>
      <c r="L54" s="22">
        <v>0</v>
      </c>
      <c r="M54" s="22">
        <v>0</v>
      </c>
      <c r="N54" s="22">
        <v>0</v>
      </c>
      <c r="O54" s="56">
        <f t="shared" si="1"/>
        <v>0</v>
      </c>
    </row>
    <row r="55" spans="2:15" ht="36" customHeight="1" x14ac:dyDescent="0.25">
      <c r="B55" s="285">
        <v>32</v>
      </c>
      <c r="C55" s="298" t="s">
        <v>703</v>
      </c>
      <c r="D55" s="57"/>
      <c r="E55" s="285" t="s">
        <v>355</v>
      </c>
      <c r="F55" s="19" t="s">
        <v>185</v>
      </c>
      <c r="G55" s="285"/>
      <c r="H55" s="292">
        <v>983</v>
      </c>
      <c r="I55" s="23" t="s">
        <v>663</v>
      </c>
      <c r="J55" s="19" t="s">
        <v>0</v>
      </c>
      <c r="K55" s="21">
        <v>483.26</v>
      </c>
      <c r="L55" s="22">
        <v>28995774.400000006</v>
      </c>
      <c r="M55" s="22">
        <v>14869118.593633244</v>
      </c>
      <c r="N55" s="22">
        <v>2713034.5632982608</v>
      </c>
      <c r="O55" s="56">
        <f t="shared" si="1"/>
        <v>46577927.556931511</v>
      </c>
    </row>
    <row r="56" spans="2:15" ht="36" customHeight="1" x14ac:dyDescent="0.25">
      <c r="B56" s="286"/>
      <c r="C56" s="299"/>
      <c r="D56" s="25"/>
      <c r="E56" s="286"/>
      <c r="F56" s="19" t="s">
        <v>186</v>
      </c>
      <c r="G56" s="286"/>
      <c r="H56" s="293"/>
      <c r="I56" s="23" t="s">
        <v>525</v>
      </c>
      <c r="J56" s="19" t="s">
        <v>7</v>
      </c>
      <c r="K56" s="21">
        <v>499.74</v>
      </c>
      <c r="L56" s="22">
        <v>29984225.600000005</v>
      </c>
      <c r="M56" s="22">
        <v>14005592.552663658</v>
      </c>
      <c r="N56" s="22">
        <v>2295071.3390500369</v>
      </c>
      <c r="O56" s="56">
        <f t="shared" si="1"/>
        <v>46284889.491713703</v>
      </c>
    </row>
    <row r="57" spans="2:15" ht="22.5" customHeight="1" x14ac:dyDescent="0.25">
      <c r="B57" s="285">
        <v>33</v>
      </c>
      <c r="C57" s="296" t="s">
        <v>771</v>
      </c>
      <c r="D57" s="57"/>
      <c r="E57" s="285" t="s">
        <v>355</v>
      </c>
      <c r="F57" s="19" t="s">
        <v>187</v>
      </c>
      <c r="G57" s="285"/>
      <c r="H57" s="292">
        <v>2696.44</v>
      </c>
      <c r="I57" s="23" t="s">
        <v>663</v>
      </c>
      <c r="J57" s="19" t="s">
        <v>0</v>
      </c>
      <c r="K57" s="21">
        <v>1348.22</v>
      </c>
      <c r="L57" s="22">
        <v>80893199.999999985</v>
      </c>
      <c r="M57" s="22">
        <v>41482270.579421282</v>
      </c>
      <c r="N57" s="22">
        <v>7568897.4753732421</v>
      </c>
      <c r="O57" s="56">
        <f t="shared" si="1"/>
        <v>129944368.05479451</v>
      </c>
    </row>
    <row r="58" spans="2:15" ht="22.5" customHeight="1" x14ac:dyDescent="0.25">
      <c r="B58" s="286"/>
      <c r="C58" s="297"/>
      <c r="D58" s="25"/>
      <c r="E58" s="286"/>
      <c r="F58" s="19" t="s">
        <v>188</v>
      </c>
      <c r="G58" s="286"/>
      <c r="H58" s="293"/>
      <c r="I58" s="23" t="s">
        <v>530</v>
      </c>
      <c r="J58" s="19" t="s">
        <v>7</v>
      </c>
      <c r="K58" s="21">
        <v>1348.22</v>
      </c>
      <c r="L58" s="22">
        <v>67411000.000000015</v>
      </c>
      <c r="M58" s="22">
        <v>32084932.889094237</v>
      </c>
      <c r="N58" s="22">
        <v>5444416.1766591845</v>
      </c>
      <c r="O58" s="56">
        <f t="shared" si="1"/>
        <v>104940349.06575343</v>
      </c>
    </row>
    <row r="59" spans="2:15" ht="22.5" customHeight="1" x14ac:dyDescent="0.25">
      <c r="B59" s="285">
        <v>34</v>
      </c>
      <c r="C59" s="298" t="s">
        <v>704</v>
      </c>
      <c r="D59" s="57"/>
      <c r="E59" s="285" t="s">
        <v>355</v>
      </c>
      <c r="F59" s="19" t="s">
        <v>418</v>
      </c>
      <c r="G59" s="285"/>
      <c r="H59" s="292">
        <v>2991.92</v>
      </c>
      <c r="I59" s="23" t="s">
        <v>525</v>
      </c>
      <c r="J59" s="19" t="s">
        <v>0</v>
      </c>
      <c r="K59" s="21">
        <v>1495.96</v>
      </c>
      <c r="L59" s="22">
        <v>89757480.000000015</v>
      </c>
      <c r="M59" s="22">
        <v>41925609.456705481</v>
      </c>
      <c r="N59" s="22">
        <v>6870273.6549383523</v>
      </c>
      <c r="O59" s="56">
        <f t="shared" si="1"/>
        <v>138553363.11164385</v>
      </c>
    </row>
    <row r="60" spans="2:15" ht="22.5" customHeight="1" x14ac:dyDescent="0.25">
      <c r="B60" s="286"/>
      <c r="C60" s="299"/>
      <c r="D60" s="25"/>
      <c r="E60" s="286"/>
      <c r="F60" s="19" t="s">
        <v>419</v>
      </c>
      <c r="G60" s="286"/>
      <c r="H60" s="293"/>
      <c r="I60" s="23" t="s">
        <v>537</v>
      </c>
      <c r="J60" s="19" t="s">
        <v>7</v>
      </c>
      <c r="K60" s="21">
        <v>1495.96</v>
      </c>
      <c r="L60" s="22">
        <v>74797900</v>
      </c>
      <c r="M60" s="22">
        <v>35688645.995818943</v>
      </c>
      <c r="N60" s="22">
        <v>6114989.5934961308</v>
      </c>
      <c r="O60" s="56">
        <f t="shared" si="1"/>
        <v>116601535.58931507</v>
      </c>
    </row>
    <row r="61" spans="2:15" ht="51.75" customHeight="1" x14ac:dyDescent="0.25">
      <c r="B61" s="19">
        <v>35</v>
      </c>
      <c r="C61" s="282" t="s">
        <v>824</v>
      </c>
      <c r="D61" s="19"/>
      <c r="E61" s="19" t="s">
        <v>410</v>
      </c>
      <c r="F61" s="19" t="s">
        <v>170</v>
      </c>
      <c r="G61" s="19" t="s">
        <v>666</v>
      </c>
      <c r="H61" s="20">
        <v>1219.48</v>
      </c>
      <c r="I61" s="23">
        <v>42347</v>
      </c>
      <c r="J61" s="19" t="s">
        <v>0</v>
      </c>
      <c r="K61" s="21">
        <v>1219.48</v>
      </c>
      <c r="L61" s="22">
        <v>0.44383561797440052</v>
      </c>
      <c r="M61" s="22">
        <v>-4.7558642209392709E-4</v>
      </c>
      <c r="N61" s="22">
        <v>4.7558642209392709E-4</v>
      </c>
      <c r="O61" s="56">
        <f>SUM(L61:N61)</f>
        <v>0.44383561797440052</v>
      </c>
    </row>
    <row r="62" spans="2:15" ht="27" customHeight="1" x14ac:dyDescent="0.25">
      <c r="B62" s="19">
        <v>36</v>
      </c>
      <c r="C62" s="35" t="s">
        <v>705</v>
      </c>
      <c r="D62" s="19"/>
      <c r="E62" s="19" t="s">
        <v>355</v>
      </c>
      <c r="F62" s="19" t="s">
        <v>420</v>
      </c>
      <c r="G62" s="19"/>
      <c r="H62" s="20">
        <v>676.44</v>
      </c>
      <c r="I62" s="23" t="s">
        <v>664</v>
      </c>
      <c r="J62" s="19" t="s">
        <v>0</v>
      </c>
      <c r="K62" s="21">
        <v>676.44</v>
      </c>
      <c r="L62" s="22">
        <v>0</v>
      </c>
      <c r="M62" s="22">
        <v>-3.8508087820794484E-2</v>
      </c>
      <c r="N62" s="22">
        <v>3.8508087820794484E-2</v>
      </c>
      <c r="O62" s="56">
        <f t="shared" si="1"/>
        <v>0</v>
      </c>
    </row>
    <row r="63" spans="2:15" ht="37.5" customHeight="1" x14ac:dyDescent="0.25">
      <c r="B63" s="19">
        <v>37</v>
      </c>
      <c r="C63" s="35" t="s">
        <v>706</v>
      </c>
      <c r="D63" s="19"/>
      <c r="E63" s="19" t="s">
        <v>355</v>
      </c>
      <c r="F63" s="19" t="s">
        <v>190</v>
      </c>
      <c r="G63" s="19"/>
      <c r="H63" s="21">
        <v>880.99</v>
      </c>
      <c r="I63" s="23" t="s">
        <v>82</v>
      </c>
      <c r="J63" s="19" t="s">
        <v>0</v>
      </c>
      <c r="K63" s="21">
        <v>880.99</v>
      </c>
      <c r="L63" s="22">
        <v>0</v>
      </c>
      <c r="M63" s="22">
        <v>-6.9069919365726106E-3</v>
      </c>
      <c r="N63" s="22">
        <v>6.9069919365726106E-3</v>
      </c>
      <c r="O63" s="56">
        <f t="shared" si="1"/>
        <v>0</v>
      </c>
    </row>
    <row r="64" spans="2:15" ht="22.5" customHeight="1" x14ac:dyDescent="0.25">
      <c r="B64" s="285">
        <v>38</v>
      </c>
      <c r="C64" s="296" t="s">
        <v>649</v>
      </c>
      <c r="D64" s="57"/>
      <c r="E64" s="285" t="s">
        <v>355</v>
      </c>
      <c r="F64" s="19" t="s">
        <v>195</v>
      </c>
      <c r="G64" s="285" t="s">
        <v>666</v>
      </c>
      <c r="H64" s="292">
        <v>1543.54</v>
      </c>
      <c r="I64" s="23" t="s">
        <v>792</v>
      </c>
      <c r="J64" s="19" t="s">
        <v>0</v>
      </c>
      <c r="K64" s="21">
        <v>770</v>
      </c>
      <c r="L64" s="22">
        <v>0</v>
      </c>
      <c r="M64" s="22">
        <v>-2.4770125695695619E-3</v>
      </c>
      <c r="N64" s="22">
        <v>2.4770125695695619E-3</v>
      </c>
      <c r="O64" s="56">
        <f t="shared" si="1"/>
        <v>0</v>
      </c>
    </row>
    <row r="65" spans="1:17" ht="27.75" customHeight="1" x14ac:dyDescent="0.25">
      <c r="B65" s="286"/>
      <c r="C65" s="297"/>
      <c r="D65" s="25"/>
      <c r="E65" s="286"/>
      <c r="F65" s="19" t="s">
        <v>196</v>
      </c>
      <c r="G65" s="286"/>
      <c r="H65" s="293"/>
      <c r="I65" s="23" t="s">
        <v>793</v>
      </c>
      <c r="J65" s="19" t="s">
        <v>7</v>
      </c>
      <c r="K65" s="21">
        <v>773.54</v>
      </c>
      <c r="L65" s="22">
        <v>0</v>
      </c>
      <c r="M65" s="22">
        <v>0</v>
      </c>
      <c r="N65" s="22">
        <v>0</v>
      </c>
      <c r="O65" s="56">
        <f t="shared" si="1"/>
        <v>0</v>
      </c>
    </row>
    <row r="66" spans="1:17" ht="9.75" customHeight="1" thickBot="1" x14ac:dyDescent="0.3">
      <c r="C66" s="8"/>
      <c r="I66" s="6"/>
      <c r="K66" s="7"/>
    </row>
    <row r="67" spans="1:17" s="2" customFormat="1" ht="22.5" customHeight="1" thickBot="1" x14ac:dyDescent="0.3">
      <c r="A67" s="1"/>
      <c r="E67" s="377" t="s">
        <v>510</v>
      </c>
      <c r="F67" s="378"/>
      <c r="G67" s="71" t="s">
        <v>677</v>
      </c>
      <c r="H67" s="394" t="s">
        <v>4</v>
      </c>
      <c r="I67" s="395"/>
      <c r="J67" s="396"/>
      <c r="K67" s="71" t="s">
        <v>677</v>
      </c>
      <c r="L67" s="99">
        <f>SUM(L6:L66)</f>
        <v>2714207521.0176167</v>
      </c>
      <c r="M67" s="99">
        <f>SUM(M6:M66)</f>
        <v>3380580433.6209035</v>
      </c>
      <c r="N67" s="99">
        <f>SUM(N6:N66)</f>
        <v>2085931913.5124247</v>
      </c>
      <c r="O67" s="99">
        <f>SUM(O6:O66)</f>
        <v>8180719868.1509457</v>
      </c>
      <c r="P67" s="261"/>
      <c r="Q67" s="247"/>
    </row>
    <row r="68" spans="1:17" x14ac:dyDescent="0.25">
      <c r="C68" s="8"/>
      <c r="I68" s="6"/>
      <c r="K68" s="7"/>
      <c r="M68" s="90">
        <f>SUM(M67:N67)</f>
        <v>5466512347.1333284</v>
      </c>
    </row>
    <row r="69" spans="1:17" x14ac:dyDescent="0.25">
      <c r="A69" s="2"/>
      <c r="C69" s="8"/>
      <c r="I69" s="6"/>
      <c r="K69" s="7"/>
      <c r="P69" s="260"/>
      <c r="Q69" s="233"/>
    </row>
    <row r="70" spans="1:17" x14ac:dyDescent="0.25">
      <c r="A70" s="2"/>
      <c r="C70" s="8"/>
      <c r="I70" s="6"/>
      <c r="K70" s="7"/>
      <c r="P70" s="260"/>
      <c r="Q70" s="233"/>
    </row>
    <row r="71" spans="1:17" ht="12" thickBot="1" x14ac:dyDescent="0.3">
      <c r="C71" s="8"/>
      <c r="I71" s="6"/>
      <c r="K71" s="7"/>
    </row>
    <row r="72" spans="1:17" s="2" customFormat="1" ht="28.5" customHeight="1" thickBot="1" x14ac:dyDescent="0.3">
      <c r="A72" s="1"/>
      <c r="B72" s="174" t="s">
        <v>310</v>
      </c>
      <c r="C72" s="175" t="s">
        <v>311</v>
      </c>
      <c r="D72" s="174" t="s">
        <v>741</v>
      </c>
      <c r="E72" s="175" t="s">
        <v>312</v>
      </c>
      <c r="F72" s="174" t="s">
        <v>313</v>
      </c>
      <c r="G72" s="201" t="s">
        <v>750</v>
      </c>
      <c r="H72" s="176" t="s">
        <v>314</v>
      </c>
      <c r="I72" s="174" t="s">
        <v>315</v>
      </c>
      <c r="J72" s="174" t="s">
        <v>316</v>
      </c>
      <c r="K72" s="174" t="s">
        <v>317</v>
      </c>
      <c r="L72" s="177" t="s">
        <v>318</v>
      </c>
      <c r="M72" s="177" t="s">
        <v>3</v>
      </c>
      <c r="N72" s="177" t="s">
        <v>5</v>
      </c>
      <c r="O72" s="177" t="s">
        <v>319</v>
      </c>
      <c r="P72" s="259"/>
      <c r="Q72" s="232"/>
    </row>
    <row r="73" spans="1:17" s="2" customFormat="1" ht="15.75" customHeight="1" x14ac:dyDescent="0.25">
      <c r="A73" s="1"/>
      <c r="B73" s="327" t="s">
        <v>558</v>
      </c>
      <c r="C73" s="328"/>
      <c r="D73" s="328"/>
      <c r="E73" s="328"/>
      <c r="F73" s="328"/>
      <c r="G73" s="329"/>
      <c r="H73" s="51" t="s">
        <v>320</v>
      </c>
      <c r="I73" s="309" t="s">
        <v>558</v>
      </c>
      <c r="J73" s="310"/>
      <c r="K73" s="55" t="s">
        <v>320</v>
      </c>
      <c r="L73" s="229"/>
      <c r="M73" s="230"/>
      <c r="N73" s="230"/>
      <c r="O73" s="231" t="s">
        <v>518</v>
      </c>
      <c r="P73" s="259"/>
      <c r="Q73" s="232"/>
    </row>
    <row r="74" spans="1:17" ht="22.5" customHeight="1" x14ac:dyDescent="0.25">
      <c r="B74" s="57">
        <v>1</v>
      </c>
      <c r="C74" s="206" t="s">
        <v>707</v>
      </c>
      <c r="D74" s="19"/>
      <c r="E74" s="57" t="s">
        <v>371</v>
      </c>
      <c r="F74" s="19" t="s">
        <v>209</v>
      </c>
      <c r="G74" s="19"/>
      <c r="H74" s="48">
        <v>1721.25</v>
      </c>
      <c r="I74" s="19" t="s">
        <v>210</v>
      </c>
      <c r="J74" s="19" t="s">
        <v>7</v>
      </c>
      <c r="K74" s="21">
        <v>860.625</v>
      </c>
      <c r="L74" s="22">
        <v>51153665.301369846</v>
      </c>
      <c r="M74" s="22">
        <v>96862817.115790427</v>
      </c>
      <c r="N74" s="22">
        <v>75668842.486949325</v>
      </c>
      <c r="O74" s="56">
        <f t="shared" ref="O74:O96" si="2">SUM(L74:N74)</f>
        <v>223685324.9041096</v>
      </c>
    </row>
    <row r="75" spans="1:17" ht="27" customHeight="1" x14ac:dyDescent="0.25">
      <c r="A75" s="2"/>
      <c r="B75" s="19">
        <v>2</v>
      </c>
      <c r="C75" s="54" t="s">
        <v>708</v>
      </c>
      <c r="D75" s="19"/>
      <c r="E75" s="19" t="s">
        <v>371</v>
      </c>
      <c r="F75" s="19" t="s">
        <v>217</v>
      </c>
      <c r="G75" s="19" t="s">
        <v>666</v>
      </c>
      <c r="H75" s="20">
        <v>100</v>
      </c>
      <c r="I75" s="19" t="s">
        <v>357</v>
      </c>
      <c r="J75" s="19" t="s">
        <v>0</v>
      </c>
      <c r="K75" s="21">
        <v>100</v>
      </c>
      <c r="L75" s="22">
        <v>8000000</v>
      </c>
      <c r="M75" s="22">
        <v>35278569.240251079</v>
      </c>
      <c r="N75" s="22">
        <v>29290719.965228368</v>
      </c>
      <c r="O75" s="56">
        <f t="shared" si="2"/>
        <v>72569289.205479443</v>
      </c>
      <c r="Q75" s="233"/>
    </row>
    <row r="76" spans="1:17" ht="22.5" customHeight="1" x14ac:dyDescent="0.25">
      <c r="B76" s="285">
        <v>3</v>
      </c>
      <c r="C76" s="382" t="s">
        <v>709</v>
      </c>
      <c r="D76" s="57"/>
      <c r="E76" s="285" t="s">
        <v>371</v>
      </c>
      <c r="F76" s="19" t="s">
        <v>234</v>
      </c>
      <c r="G76" s="285" t="s">
        <v>666</v>
      </c>
      <c r="H76" s="292">
        <v>573</v>
      </c>
      <c r="I76" s="19" t="s">
        <v>358</v>
      </c>
      <c r="J76" s="19" t="s">
        <v>0</v>
      </c>
      <c r="K76" s="21">
        <v>286.5</v>
      </c>
      <c r="L76" s="22">
        <v>28649999.999999955</v>
      </c>
      <c r="M76" s="22">
        <v>111386790.57706325</v>
      </c>
      <c r="N76" s="22">
        <v>94097238.683210745</v>
      </c>
      <c r="O76" s="56">
        <f t="shared" si="2"/>
        <v>234134029.26027393</v>
      </c>
    </row>
    <row r="77" spans="1:17" ht="22.5" customHeight="1" x14ac:dyDescent="0.25">
      <c r="B77" s="286"/>
      <c r="C77" s="383"/>
      <c r="D77" s="25"/>
      <c r="E77" s="286"/>
      <c r="F77" s="19" t="s">
        <v>235</v>
      </c>
      <c r="G77" s="286"/>
      <c r="H77" s="293"/>
      <c r="I77" s="19" t="s">
        <v>359</v>
      </c>
      <c r="J77" s="19" t="s">
        <v>7</v>
      </c>
      <c r="K77" s="21">
        <v>286.5</v>
      </c>
      <c r="L77" s="22">
        <v>28649999.99999997</v>
      </c>
      <c r="M77" s="22">
        <v>111701778.84419179</v>
      </c>
      <c r="N77" s="22">
        <v>99251899.114712328</v>
      </c>
      <c r="O77" s="56">
        <f t="shared" si="2"/>
        <v>239603677.95890409</v>
      </c>
    </row>
    <row r="78" spans="1:17" ht="22.5" customHeight="1" x14ac:dyDescent="0.25">
      <c r="B78" s="285">
        <v>4</v>
      </c>
      <c r="C78" s="401" t="s">
        <v>710</v>
      </c>
      <c r="D78" s="188"/>
      <c r="E78" s="285" t="s">
        <v>371</v>
      </c>
      <c r="F78" s="19" t="s">
        <v>305</v>
      </c>
      <c r="G78" s="285" t="s">
        <v>666</v>
      </c>
      <c r="H78" s="292">
        <v>630</v>
      </c>
      <c r="I78" s="19" t="s">
        <v>360</v>
      </c>
      <c r="J78" s="19" t="s">
        <v>0</v>
      </c>
      <c r="K78" s="21">
        <v>315</v>
      </c>
      <c r="L78" s="22">
        <v>31500000</v>
      </c>
      <c r="M78" s="22">
        <v>93699303.986516044</v>
      </c>
      <c r="N78" s="22">
        <v>86972365.739511356</v>
      </c>
      <c r="O78" s="56">
        <f t="shared" si="2"/>
        <v>212171669.7260274</v>
      </c>
    </row>
    <row r="79" spans="1:17" ht="22.5" customHeight="1" x14ac:dyDescent="0.25">
      <c r="B79" s="300"/>
      <c r="C79" s="402"/>
      <c r="D79" s="189"/>
      <c r="E79" s="300"/>
      <c r="F79" s="19" t="s">
        <v>304</v>
      </c>
      <c r="G79" s="300"/>
      <c r="H79" s="318"/>
      <c r="I79" s="19" t="s">
        <v>258</v>
      </c>
      <c r="J79" s="19" t="s">
        <v>7</v>
      </c>
      <c r="K79" s="21">
        <v>268</v>
      </c>
      <c r="L79" s="22">
        <v>26800000</v>
      </c>
      <c r="M79" s="22">
        <v>75170888.059458256</v>
      </c>
      <c r="N79" s="22">
        <v>70836673.392596543</v>
      </c>
      <c r="O79" s="56">
        <f t="shared" si="2"/>
        <v>172807561.4520548</v>
      </c>
    </row>
    <row r="80" spans="1:17" ht="22.5" customHeight="1" x14ac:dyDescent="0.25">
      <c r="B80" s="286"/>
      <c r="C80" s="403"/>
      <c r="D80" s="190"/>
      <c r="E80" s="286"/>
      <c r="F80" s="19" t="s">
        <v>303</v>
      </c>
      <c r="G80" s="286"/>
      <c r="H80" s="293"/>
      <c r="I80" s="19" t="s">
        <v>361</v>
      </c>
      <c r="J80" s="19" t="s">
        <v>136</v>
      </c>
      <c r="K80" s="21">
        <v>47</v>
      </c>
      <c r="L80" s="22">
        <v>4700000</v>
      </c>
      <c r="M80" s="22">
        <v>11866357.510938454</v>
      </c>
      <c r="N80" s="22">
        <v>11508371.283582095</v>
      </c>
      <c r="O80" s="56">
        <f t="shared" si="2"/>
        <v>28074728.794520549</v>
      </c>
    </row>
    <row r="81" spans="1:17" ht="26.25" customHeight="1" x14ac:dyDescent="0.25">
      <c r="B81" s="19">
        <v>5</v>
      </c>
      <c r="C81" s="54" t="s">
        <v>711</v>
      </c>
      <c r="D81" s="19"/>
      <c r="E81" s="19" t="s">
        <v>371</v>
      </c>
      <c r="F81" s="19" t="s">
        <v>153</v>
      </c>
      <c r="G81" s="19"/>
      <c r="H81" s="20">
        <v>123.92</v>
      </c>
      <c r="I81" s="19" t="s">
        <v>362</v>
      </c>
      <c r="J81" s="19" t="s">
        <v>0</v>
      </c>
      <c r="K81" s="21">
        <v>123.92</v>
      </c>
      <c r="L81" s="22">
        <v>12392000.00000003</v>
      </c>
      <c r="M81" s="22">
        <v>79294490.775033802</v>
      </c>
      <c r="N81" s="22">
        <v>39673961.531815507</v>
      </c>
      <c r="O81" s="56">
        <f t="shared" si="2"/>
        <v>131360452.30684933</v>
      </c>
    </row>
    <row r="82" spans="1:17" ht="33.75" x14ac:dyDescent="0.25">
      <c r="B82" s="19">
        <v>6</v>
      </c>
      <c r="C82" s="54" t="s">
        <v>712</v>
      </c>
      <c r="D82" s="19"/>
      <c r="E82" s="19" t="s">
        <v>371</v>
      </c>
      <c r="F82" s="19" t="s">
        <v>156</v>
      </c>
      <c r="G82" s="19"/>
      <c r="H82" s="20">
        <v>35</v>
      </c>
      <c r="I82" s="19" t="s">
        <v>327</v>
      </c>
      <c r="J82" s="19" t="s">
        <v>0</v>
      </c>
      <c r="K82" s="21">
        <v>35</v>
      </c>
      <c r="L82" s="22">
        <v>3500000</v>
      </c>
      <c r="M82" s="22">
        <v>17292643.297636136</v>
      </c>
      <c r="N82" s="22">
        <v>8932708.5242816675</v>
      </c>
      <c r="O82" s="56">
        <f t="shared" si="2"/>
        <v>29725351.821917802</v>
      </c>
    </row>
    <row r="83" spans="1:17" ht="22.5" customHeight="1" x14ac:dyDescent="0.25">
      <c r="B83" s="285">
        <v>7</v>
      </c>
      <c r="C83" s="382" t="s">
        <v>713</v>
      </c>
      <c r="D83" s="57"/>
      <c r="E83" s="285" t="s">
        <v>371</v>
      </c>
      <c r="F83" s="19" t="s">
        <v>425</v>
      </c>
      <c r="G83" s="285"/>
      <c r="H83" s="292">
        <v>1950</v>
      </c>
      <c r="I83" s="19" t="s">
        <v>356</v>
      </c>
      <c r="J83" s="19" t="s">
        <v>0</v>
      </c>
      <c r="K83" s="21">
        <v>975</v>
      </c>
      <c r="L83" s="22">
        <v>96894856.465753347</v>
      </c>
      <c r="M83" s="22">
        <v>187312650.39478442</v>
      </c>
      <c r="N83" s="22">
        <v>123953857.41343477</v>
      </c>
      <c r="O83" s="56">
        <f t="shared" si="2"/>
        <v>408161364.27397251</v>
      </c>
    </row>
    <row r="84" spans="1:17" ht="22.5" customHeight="1" x14ac:dyDescent="0.25">
      <c r="A84" s="2"/>
      <c r="B84" s="286"/>
      <c r="C84" s="383"/>
      <c r="D84" s="25"/>
      <c r="E84" s="286"/>
      <c r="F84" s="19" t="s">
        <v>426</v>
      </c>
      <c r="G84" s="286"/>
      <c r="H84" s="293"/>
      <c r="I84" s="19" t="s">
        <v>210</v>
      </c>
      <c r="J84" s="19" t="s">
        <v>7</v>
      </c>
      <c r="K84" s="21">
        <v>975</v>
      </c>
      <c r="L84" s="22">
        <v>97500000.00000003</v>
      </c>
      <c r="M84" s="22">
        <v>252492323.79163131</v>
      </c>
      <c r="N84" s="22">
        <v>224869036.08508101</v>
      </c>
      <c r="O84" s="56">
        <f t="shared" si="2"/>
        <v>574861359.87671232</v>
      </c>
      <c r="Q84" s="233"/>
    </row>
    <row r="85" spans="1:17" ht="22.5" customHeight="1" x14ac:dyDescent="0.25">
      <c r="B85" s="285">
        <v>8</v>
      </c>
      <c r="C85" s="382" t="s">
        <v>714</v>
      </c>
      <c r="D85" s="57"/>
      <c r="E85" s="285" t="s">
        <v>371</v>
      </c>
      <c r="F85" s="19" t="s">
        <v>245</v>
      </c>
      <c r="G85" s="285"/>
      <c r="H85" s="292">
        <v>885.6</v>
      </c>
      <c r="I85" s="19" t="s">
        <v>246</v>
      </c>
      <c r="J85" s="19" t="s">
        <v>0</v>
      </c>
      <c r="K85" s="21">
        <v>565</v>
      </c>
      <c r="L85" s="22">
        <v>56500000</v>
      </c>
      <c r="M85" s="22">
        <v>199286638.41373205</v>
      </c>
      <c r="N85" s="22">
        <v>173349518.69585699</v>
      </c>
      <c r="O85" s="56">
        <f t="shared" si="2"/>
        <v>429136157.10958904</v>
      </c>
    </row>
    <row r="86" spans="1:17" ht="22.5" customHeight="1" x14ac:dyDescent="0.25">
      <c r="B86" s="286"/>
      <c r="C86" s="383"/>
      <c r="D86" s="25"/>
      <c r="E86" s="286"/>
      <c r="F86" s="19" t="s">
        <v>247</v>
      </c>
      <c r="G86" s="286"/>
      <c r="H86" s="293"/>
      <c r="I86" s="19" t="s">
        <v>248</v>
      </c>
      <c r="J86" s="19" t="s">
        <v>7</v>
      </c>
      <c r="K86" s="21">
        <v>320.60000000000002</v>
      </c>
      <c r="L86" s="22">
        <v>32060000.00000003</v>
      </c>
      <c r="M86" s="22">
        <v>100793513.80388665</v>
      </c>
      <c r="N86" s="22">
        <v>89537050.497483194</v>
      </c>
      <c r="O86" s="56">
        <f t="shared" si="2"/>
        <v>222390564.30136988</v>
      </c>
    </row>
    <row r="87" spans="1:17" ht="22.5" customHeight="1" x14ac:dyDescent="0.25">
      <c r="B87" s="285">
        <v>9</v>
      </c>
      <c r="C87" s="382" t="s">
        <v>715</v>
      </c>
      <c r="D87" s="57"/>
      <c r="E87" s="285" t="s">
        <v>371</v>
      </c>
      <c r="F87" s="19" t="s">
        <v>256</v>
      </c>
      <c r="G87" s="285"/>
      <c r="H87" s="292">
        <v>1950</v>
      </c>
      <c r="I87" s="19" t="s">
        <v>363</v>
      </c>
      <c r="J87" s="19" t="s">
        <v>0</v>
      </c>
      <c r="K87" s="21">
        <v>975</v>
      </c>
      <c r="L87" s="22">
        <v>97500000</v>
      </c>
      <c r="M87" s="22">
        <v>168843556.66799775</v>
      </c>
      <c r="N87" s="22">
        <v>26032360.427892655</v>
      </c>
      <c r="O87" s="56">
        <f t="shared" si="2"/>
        <v>292375917.0958904</v>
      </c>
    </row>
    <row r="88" spans="1:17" ht="22.5" customHeight="1" x14ac:dyDescent="0.25">
      <c r="B88" s="286"/>
      <c r="C88" s="383"/>
      <c r="D88" s="25"/>
      <c r="E88" s="286"/>
      <c r="F88" s="19" t="s">
        <v>257</v>
      </c>
      <c r="G88" s="286"/>
      <c r="H88" s="293"/>
      <c r="I88" s="19" t="s">
        <v>364</v>
      </c>
      <c r="J88" s="19" t="s">
        <v>7</v>
      </c>
      <c r="K88" s="21">
        <v>975</v>
      </c>
      <c r="L88" s="22">
        <v>97500000.00000006</v>
      </c>
      <c r="M88" s="22">
        <v>261006380.07804096</v>
      </c>
      <c r="N88" s="22">
        <v>232336743.05894536</v>
      </c>
      <c r="O88" s="56">
        <f t="shared" si="2"/>
        <v>590843123.13698637</v>
      </c>
    </row>
    <row r="89" spans="1:17" ht="22.5" customHeight="1" x14ac:dyDescent="0.25">
      <c r="B89" s="285">
        <v>10</v>
      </c>
      <c r="C89" s="382" t="s">
        <v>716</v>
      </c>
      <c r="D89" s="57"/>
      <c r="E89" s="285" t="s">
        <v>371</v>
      </c>
      <c r="F89" s="19" t="s">
        <v>236</v>
      </c>
      <c r="G89" s="285"/>
      <c r="H89" s="292">
        <v>578.6</v>
      </c>
      <c r="I89" s="19" t="s">
        <v>237</v>
      </c>
      <c r="J89" s="19" t="s">
        <v>0</v>
      </c>
      <c r="K89" s="21">
        <v>251</v>
      </c>
      <c r="L89" s="22">
        <v>25100000</v>
      </c>
      <c r="M89" s="22">
        <v>99011347.199304</v>
      </c>
      <c r="N89" s="22">
        <v>87954609.923983678</v>
      </c>
      <c r="O89" s="56">
        <f t="shared" si="2"/>
        <v>212065957.12328768</v>
      </c>
    </row>
    <row r="90" spans="1:17" ht="22.5" customHeight="1" x14ac:dyDescent="0.25">
      <c r="A90" s="2"/>
      <c r="B90" s="300"/>
      <c r="C90" s="384"/>
      <c r="D90" s="184"/>
      <c r="E90" s="300"/>
      <c r="F90" s="19" t="s">
        <v>238</v>
      </c>
      <c r="G90" s="300"/>
      <c r="H90" s="318"/>
      <c r="I90" s="19" t="s">
        <v>365</v>
      </c>
      <c r="J90" s="19" t="s">
        <v>7</v>
      </c>
      <c r="K90" s="21">
        <v>239.3</v>
      </c>
      <c r="L90" s="22">
        <v>33929999.999999985</v>
      </c>
      <c r="M90" s="22">
        <v>129007446.87182005</v>
      </c>
      <c r="N90" s="22">
        <v>114642228.3336594</v>
      </c>
      <c r="O90" s="56">
        <f t="shared" si="2"/>
        <v>277579675.20547944</v>
      </c>
      <c r="Q90" s="233"/>
    </row>
    <row r="91" spans="1:17" ht="22.5" customHeight="1" x14ac:dyDescent="0.25">
      <c r="B91" s="286"/>
      <c r="C91" s="383"/>
      <c r="D91" s="25"/>
      <c r="E91" s="286"/>
      <c r="F91" s="19" t="s">
        <v>239</v>
      </c>
      <c r="G91" s="286"/>
      <c r="H91" s="293"/>
      <c r="I91" s="19" t="s">
        <v>240</v>
      </c>
      <c r="J91" s="19" t="s">
        <v>136</v>
      </c>
      <c r="K91" s="21">
        <v>88.3</v>
      </c>
      <c r="L91" s="22">
        <v>8830000.0000000037</v>
      </c>
      <c r="M91" s="22">
        <v>29247740.991574403</v>
      </c>
      <c r="N91" s="22">
        <v>25983811.761850256</v>
      </c>
      <c r="O91" s="56">
        <f t="shared" si="2"/>
        <v>64061552.753424659</v>
      </c>
    </row>
    <row r="92" spans="1:17" ht="22.5" customHeight="1" x14ac:dyDescent="0.25">
      <c r="B92" s="285">
        <v>11</v>
      </c>
      <c r="C92" s="382" t="s">
        <v>717</v>
      </c>
      <c r="D92" s="57"/>
      <c r="E92" s="285" t="s">
        <v>371</v>
      </c>
      <c r="F92" s="19" t="s">
        <v>273</v>
      </c>
      <c r="G92" s="285"/>
      <c r="H92" s="325">
        <v>467.2</v>
      </c>
      <c r="I92" s="19" t="s">
        <v>366</v>
      </c>
      <c r="J92" s="19" t="s">
        <v>0</v>
      </c>
      <c r="K92" s="21">
        <v>220.29</v>
      </c>
      <c r="L92" s="22">
        <v>22028712.000000007</v>
      </c>
      <c r="M92" s="22">
        <v>14436270.646925293</v>
      </c>
      <c r="N92" s="22">
        <v>5998446.8271788172</v>
      </c>
      <c r="O92" s="56">
        <f t="shared" si="2"/>
        <v>42463429.474104121</v>
      </c>
    </row>
    <row r="93" spans="1:17" ht="22.5" customHeight="1" x14ac:dyDescent="0.25">
      <c r="B93" s="286"/>
      <c r="C93" s="383"/>
      <c r="D93" s="25"/>
      <c r="E93" s="286"/>
      <c r="F93" s="19" t="s">
        <v>274</v>
      </c>
      <c r="G93" s="286"/>
      <c r="H93" s="326"/>
      <c r="I93" s="19" t="s">
        <v>367</v>
      </c>
      <c r="J93" s="19" t="s">
        <v>0</v>
      </c>
      <c r="K93" s="21">
        <v>233.6</v>
      </c>
      <c r="L93" s="22">
        <v>23360000</v>
      </c>
      <c r="M93" s="22">
        <v>14227330.907397261</v>
      </c>
      <c r="N93" s="22">
        <v>6126009.0926027391</v>
      </c>
      <c r="O93" s="56">
        <f t="shared" si="2"/>
        <v>43713340</v>
      </c>
    </row>
    <row r="94" spans="1:17" ht="22.5" customHeight="1" x14ac:dyDescent="0.25">
      <c r="B94" s="285">
        <v>12</v>
      </c>
      <c r="C94" s="404" t="s">
        <v>718</v>
      </c>
      <c r="D94" s="57"/>
      <c r="E94" s="285" t="s">
        <v>371</v>
      </c>
      <c r="F94" s="19" t="s">
        <v>266</v>
      </c>
      <c r="G94" s="285" t="s">
        <v>666</v>
      </c>
      <c r="H94" s="292">
        <v>1677</v>
      </c>
      <c r="I94" s="19" t="s">
        <v>368</v>
      </c>
      <c r="J94" s="19" t="s">
        <v>0</v>
      </c>
      <c r="K94" s="21">
        <v>836</v>
      </c>
      <c r="L94" s="22">
        <v>31059577.999999996</v>
      </c>
      <c r="M94" s="22">
        <v>6076975.0783041678</v>
      </c>
      <c r="N94" s="22">
        <v>3239035.8214218658</v>
      </c>
      <c r="O94" s="56">
        <f t="shared" si="2"/>
        <v>40375588.899726033</v>
      </c>
    </row>
    <row r="95" spans="1:17" ht="22.5" customHeight="1" x14ac:dyDescent="0.25">
      <c r="B95" s="286"/>
      <c r="C95" s="405"/>
      <c r="D95" s="25"/>
      <c r="E95" s="286"/>
      <c r="F95" s="19" t="s">
        <v>267</v>
      </c>
      <c r="G95" s="286"/>
      <c r="H95" s="293"/>
      <c r="I95" s="19" t="s">
        <v>369</v>
      </c>
      <c r="J95" s="19" t="s">
        <v>7</v>
      </c>
      <c r="K95" s="21">
        <v>836</v>
      </c>
      <c r="L95" s="22">
        <v>33440000.180821925</v>
      </c>
      <c r="M95" s="22">
        <v>3550491.0927849868</v>
      </c>
      <c r="N95" s="22">
        <v>3217540.9072150132</v>
      </c>
      <c r="O95" s="56">
        <f t="shared" si="2"/>
        <v>40208032.180821925</v>
      </c>
    </row>
    <row r="96" spans="1:17" ht="38.25" customHeight="1" x14ac:dyDescent="0.25">
      <c r="B96" s="57">
        <v>13</v>
      </c>
      <c r="C96" s="223" t="s">
        <v>749</v>
      </c>
      <c r="D96" s="188"/>
      <c r="E96" s="19" t="s">
        <v>371</v>
      </c>
      <c r="F96" s="19" t="s">
        <v>202</v>
      </c>
      <c r="G96" s="19"/>
      <c r="H96" s="20">
        <v>470.24</v>
      </c>
      <c r="I96" s="23" t="s">
        <v>550</v>
      </c>
      <c r="J96" s="19" t="s">
        <v>0</v>
      </c>
      <c r="K96" s="21">
        <v>470.24</v>
      </c>
      <c r="L96" s="22">
        <v>7.1232876740396023E-2</v>
      </c>
      <c r="M96" s="22">
        <v>0</v>
      </c>
      <c r="N96" s="22">
        <v>0</v>
      </c>
      <c r="O96" s="56">
        <f t="shared" si="2"/>
        <v>7.1232876740396023E-2</v>
      </c>
    </row>
    <row r="97" spans="1:17" ht="42" customHeight="1" x14ac:dyDescent="0.25">
      <c r="A97" s="2"/>
      <c r="B97" s="19">
        <v>14</v>
      </c>
      <c r="C97" s="283" t="s">
        <v>794</v>
      </c>
      <c r="D97" s="20"/>
      <c r="E97" s="20" t="s">
        <v>371</v>
      </c>
      <c r="F97" s="19" t="s">
        <v>203</v>
      </c>
      <c r="G97" s="19"/>
      <c r="H97" s="20">
        <v>494.5</v>
      </c>
      <c r="I97" s="23" t="s">
        <v>795</v>
      </c>
      <c r="J97" s="19" t="s">
        <v>0</v>
      </c>
      <c r="K97" s="21">
        <v>494.5</v>
      </c>
      <c r="L97" s="22">
        <v>0</v>
      </c>
      <c r="M97" s="22">
        <v>0</v>
      </c>
      <c r="N97" s="22">
        <v>0</v>
      </c>
      <c r="O97" s="56">
        <f>SUM(L97:N97)</f>
        <v>0</v>
      </c>
      <c r="Q97" s="233"/>
    </row>
    <row r="98" spans="1:17" ht="12" thickBot="1" x14ac:dyDescent="0.3">
      <c r="C98" s="8"/>
      <c r="I98" s="6"/>
      <c r="K98" s="7"/>
    </row>
    <row r="99" spans="1:17" s="2" customFormat="1" ht="22.5" customHeight="1" thickBot="1" x14ac:dyDescent="0.3">
      <c r="A99" s="1"/>
      <c r="E99" s="377" t="s">
        <v>371</v>
      </c>
      <c r="F99" s="378"/>
      <c r="G99" s="71" t="s">
        <v>677</v>
      </c>
      <c r="H99" s="394" t="s">
        <v>4</v>
      </c>
      <c r="I99" s="395"/>
      <c r="J99" s="396"/>
      <c r="K99" s="71" t="s">
        <v>677</v>
      </c>
      <c r="L99" s="99">
        <f>SUM(L74:L98)</f>
        <v>851048812.01917803</v>
      </c>
      <c r="M99" s="99">
        <f>SUM(M74:M98)</f>
        <v>2097846305.3450623</v>
      </c>
      <c r="N99" s="99">
        <f>SUM(N74:N98)</f>
        <v>1633473029.5684938</v>
      </c>
      <c r="O99" s="99">
        <f>SUM(O74:O98)</f>
        <v>4582368146.9327345</v>
      </c>
      <c r="P99" s="261"/>
      <c r="Q99" s="247"/>
    </row>
    <row r="100" spans="1:17" x14ac:dyDescent="0.25">
      <c r="C100" s="8"/>
      <c r="I100" s="6"/>
      <c r="K100" s="7"/>
      <c r="M100" s="90">
        <f>SUM(M99:N99)</f>
        <v>3731319334.9135561</v>
      </c>
    </row>
    <row r="101" spans="1:17" x14ac:dyDescent="0.25">
      <c r="A101" s="2"/>
      <c r="C101" s="8"/>
      <c r="I101" s="6"/>
      <c r="K101" s="7"/>
      <c r="P101" s="260"/>
      <c r="Q101" s="233"/>
    </row>
    <row r="102" spans="1:17" x14ac:dyDescent="0.25">
      <c r="A102" s="2"/>
      <c r="C102" s="8"/>
      <c r="I102" s="6"/>
      <c r="K102" s="7"/>
      <c r="P102" s="260"/>
      <c r="Q102" s="233"/>
    </row>
    <row r="103" spans="1:17" ht="12" thickBot="1" x14ac:dyDescent="0.3">
      <c r="C103" s="8"/>
      <c r="I103" s="6"/>
      <c r="K103" s="7"/>
    </row>
    <row r="104" spans="1:17" s="2" customFormat="1" ht="28.5" customHeight="1" thickBot="1" x14ac:dyDescent="0.3">
      <c r="A104" s="1"/>
      <c r="B104" s="174" t="s">
        <v>310</v>
      </c>
      <c r="C104" s="175" t="s">
        <v>311</v>
      </c>
      <c r="D104" s="174" t="s">
        <v>741</v>
      </c>
      <c r="E104" s="175" t="s">
        <v>312</v>
      </c>
      <c r="F104" s="174" t="s">
        <v>313</v>
      </c>
      <c r="G104" s="201" t="s">
        <v>750</v>
      </c>
      <c r="H104" s="176" t="s">
        <v>314</v>
      </c>
      <c r="I104" s="174" t="s">
        <v>315</v>
      </c>
      <c r="J104" s="174" t="s">
        <v>316</v>
      </c>
      <c r="K104" s="174" t="s">
        <v>317</v>
      </c>
      <c r="L104" s="177" t="s">
        <v>318</v>
      </c>
      <c r="M104" s="177" t="s">
        <v>3</v>
      </c>
      <c r="N104" s="177" t="s">
        <v>5</v>
      </c>
      <c r="O104" s="177" t="s">
        <v>319</v>
      </c>
      <c r="P104" s="259"/>
      <c r="Q104" s="232"/>
    </row>
    <row r="105" spans="1:17" s="2" customFormat="1" ht="15.75" customHeight="1" x14ac:dyDescent="0.25">
      <c r="A105" s="1"/>
      <c r="B105" s="327" t="s">
        <v>558</v>
      </c>
      <c r="C105" s="328"/>
      <c r="D105" s="328"/>
      <c r="E105" s="328"/>
      <c r="F105" s="328"/>
      <c r="G105" s="329"/>
      <c r="H105" s="51" t="s">
        <v>320</v>
      </c>
      <c r="I105" s="309" t="s">
        <v>558</v>
      </c>
      <c r="J105" s="310"/>
      <c r="K105" s="55" t="s">
        <v>320</v>
      </c>
      <c r="L105" s="229"/>
      <c r="M105" s="230"/>
      <c r="N105" s="230"/>
      <c r="O105" s="231" t="s">
        <v>518</v>
      </c>
      <c r="P105" s="259"/>
      <c r="Q105" s="232"/>
    </row>
    <row r="106" spans="1:17" ht="22.5" customHeight="1" x14ac:dyDescent="0.25">
      <c r="B106" s="285">
        <v>1</v>
      </c>
      <c r="C106" s="298" t="s">
        <v>719</v>
      </c>
      <c r="D106" s="57"/>
      <c r="E106" s="285" t="s">
        <v>378</v>
      </c>
      <c r="F106" s="19" t="s">
        <v>216</v>
      </c>
      <c r="G106" s="19"/>
      <c r="H106" s="20">
        <v>220</v>
      </c>
      <c r="I106" s="19" t="s">
        <v>373</v>
      </c>
      <c r="J106" s="19" t="s">
        <v>0</v>
      </c>
      <c r="K106" s="21">
        <v>220</v>
      </c>
      <c r="L106" s="27">
        <v>21999999.99999997</v>
      </c>
      <c r="M106" s="27">
        <v>106396860.67301595</v>
      </c>
      <c r="N106" s="27">
        <v>98950836.066710085</v>
      </c>
      <c r="O106" s="56">
        <f t="shared" ref="O106:O110" si="3">SUM(L106:N106)</f>
        <v>227347696.73972601</v>
      </c>
    </row>
    <row r="107" spans="1:17" ht="22.5" customHeight="1" x14ac:dyDescent="0.25">
      <c r="B107" s="300"/>
      <c r="C107" s="344"/>
      <c r="D107" s="184"/>
      <c r="E107" s="300"/>
      <c r="F107" s="19" t="s">
        <v>228</v>
      </c>
      <c r="G107" s="285"/>
      <c r="H107" s="292">
        <v>373.76</v>
      </c>
      <c r="I107" s="19" t="s">
        <v>374</v>
      </c>
      <c r="J107" s="19" t="s">
        <v>0</v>
      </c>
      <c r="K107" s="21">
        <v>186.88</v>
      </c>
      <c r="L107" s="22">
        <v>18688000</v>
      </c>
      <c r="M107" s="22">
        <v>88831448.039350674</v>
      </c>
      <c r="N107" s="22">
        <v>78805979.160649315</v>
      </c>
      <c r="O107" s="56">
        <f t="shared" si="3"/>
        <v>186325427.19999999</v>
      </c>
    </row>
    <row r="108" spans="1:17" ht="22.5" customHeight="1" x14ac:dyDescent="0.25">
      <c r="A108" s="2"/>
      <c r="B108" s="286"/>
      <c r="C108" s="299"/>
      <c r="D108" s="25"/>
      <c r="E108" s="286"/>
      <c r="F108" s="19" t="s">
        <v>229</v>
      </c>
      <c r="G108" s="286"/>
      <c r="H108" s="293"/>
      <c r="I108" s="19" t="s">
        <v>375</v>
      </c>
      <c r="J108" s="19" t="s">
        <v>7</v>
      </c>
      <c r="K108" s="21">
        <v>186.88</v>
      </c>
      <c r="L108" s="22">
        <v>18688000</v>
      </c>
      <c r="M108" s="22">
        <v>87325088.592539728</v>
      </c>
      <c r="N108" s="22">
        <v>77480598.207460284</v>
      </c>
      <c r="O108" s="56">
        <f t="shared" si="3"/>
        <v>183493686.80000001</v>
      </c>
      <c r="Q108" s="233"/>
    </row>
    <row r="109" spans="1:17" ht="22.5" customHeight="1" x14ac:dyDescent="0.25">
      <c r="B109" s="285">
        <v>2</v>
      </c>
      <c r="C109" s="298" t="s">
        <v>720</v>
      </c>
      <c r="D109" s="57"/>
      <c r="E109" s="285" t="s">
        <v>378</v>
      </c>
      <c r="F109" s="19" t="s">
        <v>218</v>
      </c>
      <c r="G109" s="285"/>
      <c r="H109" s="292">
        <v>180.75</v>
      </c>
      <c r="I109" s="19" t="s">
        <v>376</v>
      </c>
      <c r="J109" s="19" t="s">
        <v>0</v>
      </c>
      <c r="K109" s="21">
        <v>90.375</v>
      </c>
      <c r="L109" s="22">
        <v>9037500.0000000149</v>
      </c>
      <c r="M109" s="22">
        <v>54242913.89324449</v>
      </c>
      <c r="N109" s="22">
        <v>47934336.695796594</v>
      </c>
      <c r="O109" s="56">
        <f t="shared" si="3"/>
        <v>111214750.5890411</v>
      </c>
    </row>
    <row r="110" spans="1:17" ht="22.5" customHeight="1" x14ac:dyDescent="0.25">
      <c r="B110" s="286"/>
      <c r="C110" s="299"/>
      <c r="D110" s="25"/>
      <c r="E110" s="286"/>
      <c r="F110" s="19" t="s">
        <v>219</v>
      </c>
      <c r="G110" s="286"/>
      <c r="H110" s="293"/>
      <c r="I110" s="19" t="s">
        <v>377</v>
      </c>
      <c r="J110" s="19" t="s">
        <v>7</v>
      </c>
      <c r="K110" s="21">
        <v>90.375</v>
      </c>
      <c r="L110" s="22">
        <v>9037500</v>
      </c>
      <c r="M110" s="22">
        <v>52188386.979305878</v>
      </c>
      <c r="N110" s="22">
        <v>46143953.554940701</v>
      </c>
      <c r="O110" s="56">
        <f t="shared" si="3"/>
        <v>107369840.53424658</v>
      </c>
    </row>
    <row r="111" spans="1:17" ht="12" thickBot="1" x14ac:dyDescent="0.3">
      <c r="C111" s="8"/>
      <c r="K111" s="7"/>
    </row>
    <row r="112" spans="1:17" s="2" customFormat="1" ht="22.5" customHeight="1" thickBot="1" x14ac:dyDescent="0.3">
      <c r="A112" s="1"/>
      <c r="E112" s="377" t="s">
        <v>378</v>
      </c>
      <c r="F112" s="378"/>
      <c r="G112" s="71" t="s">
        <v>677</v>
      </c>
      <c r="H112" s="394" t="s">
        <v>4</v>
      </c>
      <c r="I112" s="395"/>
      <c r="J112" s="396"/>
      <c r="K112" s="71" t="s">
        <v>677</v>
      </c>
      <c r="L112" s="99">
        <f>SUM(L106:L111)</f>
        <v>77450999.999999985</v>
      </c>
      <c r="M112" s="99">
        <f>SUM(M106:M111)</f>
        <v>388984698.17745674</v>
      </c>
      <c r="N112" s="99">
        <f>SUM(N106:N111)</f>
        <v>349315703.68555701</v>
      </c>
      <c r="O112" s="99">
        <f>SUM(O106:O111)</f>
        <v>815751401.86301374</v>
      </c>
      <c r="P112" s="261"/>
      <c r="Q112" s="247"/>
    </row>
    <row r="113" spans="1:17" x14ac:dyDescent="0.25">
      <c r="C113" s="8"/>
      <c r="K113" s="7"/>
      <c r="M113" s="90">
        <f>SUM(M112:N112)</f>
        <v>738300401.86301374</v>
      </c>
    </row>
    <row r="114" spans="1:17" x14ac:dyDescent="0.25">
      <c r="C114" s="8"/>
      <c r="K114" s="7"/>
    </row>
    <row r="115" spans="1:17" x14ac:dyDescent="0.25">
      <c r="C115" s="8"/>
      <c r="K115" s="7"/>
    </row>
    <row r="116" spans="1:17" ht="12" thickBot="1" x14ac:dyDescent="0.3">
      <c r="C116" s="8"/>
      <c r="K116" s="7"/>
    </row>
    <row r="117" spans="1:17" s="2" customFormat="1" ht="28.5" customHeight="1" thickBot="1" x14ac:dyDescent="0.3">
      <c r="A117" s="1"/>
      <c r="B117" s="174" t="s">
        <v>310</v>
      </c>
      <c r="C117" s="175" t="s">
        <v>311</v>
      </c>
      <c r="D117" s="174" t="s">
        <v>741</v>
      </c>
      <c r="E117" s="175" t="s">
        <v>312</v>
      </c>
      <c r="F117" s="174" t="s">
        <v>313</v>
      </c>
      <c r="G117" s="201" t="s">
        <v>750</v>
      </c>
      <c r="H117" s="176" t="s">
        <v>314</v>
      </c>
      <c r="I117" s="174" t="s">
        <v>315</v>
      </c>
      <c r="J117" s="174" t="s">
        <v>316</v>
      </c>
      <c r="K117" s="174" t="s">
        <v>317</v>
      </c>
      <c r="L117" s="177" t="s">
        <v>318</v>
      </c>
      <c r="M117" s="177" t="s">
        <v>3</v>
      </c>
      <c r="N117" s="177" t="s">
        <v>5</v>
      </c>
      <c r="O117" s="177" t="s">
        <v>319</v>
      </c>
      <c r="P117" s="259"/>
      <c r="Q117" s="232"/>
    </row>
    <row r="118" spans="1:17" s="2" customFormat="1" ht="15.75" customHeight="1" x14ac:dyDescent="0.25">
      <c r="A118" s="1"/>
      <c r="B118" s="327" t="s">
        <v>558</v>
      </c>
      <c r="C118" s="328"/>
      <c r="D118" s="328"/>
      <c r="E118" s="328"/>
      <c r="F118" s="328"/>
      <c r="G118" s="329"/>
      <c r="H118" s="51" t="s">
        <v>320</v>
      </c>
      <c r="I118" s="309" t="s">
        <v>558</v>
      </c>
      <c r="J118" s="310"/>
      <c r="K118" s="55" t="s">
        <v>320</v>
      </c>
      <c r="L118" s="229"/>
      <c r="M118" s="230"/>
      <c r="N118" s="230"/>
      <c r="O118" s="231" t="s">
        <v>518</v>
      </c>
      <c r="P118" s="259"/>
      <c r="Q118" s="232"/>
    </row>
    <row r="119" spans="1:17" ht="28.5" customHeight="1" x14ac:dyDescent="0.25">
      <c r="B119" s="25">
        <v>1</v>
      </c>
      <c r="C119" s="89" t="s">
        <v>721</v>
      </c>
      <c r="D119" s="25"/>
      <c r="E119" s="19" t="s">
        <v>381</v>
      </c>
      <c r="F119" s="221" t="s">
        <v>208</v>
      </c>
      <c r="G119" s="25"/>
      <c r="H119" s="20">
        <v>401</v>
      </c>
      <c r="I119" s="19" t="s">
        <v>379</v>
      </c>
      <c r="J119" s="19" t="s">
        <v>0</v>
      </c>
      <c r="K119" s="21">
        <v>401</v>
      </c>
      <c r="L119" s="27">
        <v>40099999.99999997</v>
      </c>
      <c r="M119" s="27">
        <v>108993423.65667707</v>
      </c>
      <c r="N119" s="27">
        <v>31648843.904966779</v>
      </c>
      <c r="O119" s="56">
        <f t="shared" ref="O119:O124" si="4">SUM(L119:N119)</f>
        <v>180742267.56164381</v>
      </c>
    </row>
    <row r="120" spans="1:17" ht="28.5" customHeight="1" x14ac:dyDescent="0.25">
      <c r="B120" s="19">
        <v>2</v>
      </c>
      <c r="C120" s="35" t="s">
        <v>722</v>
      </c>
      <c r="D120" s="19"/>
      <c r="E120" s="19" t="s">
        <v>381</v>
      </c>
      <c r="F120" s="32" t="s">
        <v>212</v>
      </c>
      <c r="G120" s="19"/>
      <c r="H120" s="20">
        <v>100</v>
      </c>
      <c r="I120" s="19" t="s">
        <v>213</v>
      </c>
      <c r="J120" s="19" t="s">
        <v>0</v>
      </c>
      <c r="K120" s="21">
        <v>100</v>
      </c>
      <c r="L120" s="22">
        <v>7883048.9726027325</v>
      </c>
      <c r="M120" s="22">
        <v>13949066.370388631</v>
      </c>
      <c r="N120" s="22">
        <v>11935299.629611369</v>
      </c>
      <c r="O120" s="56">
        <f t="shared" si="4"/>
        <v>33767414.972602732</v>
      </c>
    </row>
    <row r="121" spans="1:17" ht="41.25" customHeight="1" x14ac:dyDescent="0.25">
      <c r="B121" s="19">
        <v>3</v>
      </c>
      <c r="C121" s="35" t="s">
        <v>766</v>
      </c>
      <c r="D121" s="19"/>
      <c r="E121" s="19" t="s">
        <v>381</v>
      </c>
      <c r="F121" s="32" t="s">
        <v>154</v>
      </c>
      <c r="G121" s="19"/>
      <c r="H121" s="20">
        <v>88</v>
      </c>
      <c r="I121" s="19" t="s">
        <v>380</v>
      </c>
      <c r="J121" s="19" t="s">
        <v>0</v>
      </c>
      <c r="K121" s="21">
        <v>88</v>
      </c>
      <c r="L121" s="22">
        <v>8799999.9999999851</v>
      </c>
      <c r="M121" s="22">
        <v>41624835.798796982</v>
      </c>
      <c r="N121" s="22">
        <v>26085382.666956455</v>
      </c>
      <c r="O121" s="56">
        <f t="shared" si="4"/>
        <v>76510218.465753421</v>
      </c>
    </row>
    <row r="122" spans="1:17" ht="22.5" customHeight="1" x14ac:dyDescent="0.25">
      <c r="B122" s="285">
        <v>4</v>
      </c>
      <c r="C122" s="375" t="s">
        <v>796</v>
      </c>
      <c r="D122" s="188"/>
      <c r="E122" s="285" t="s">
        <v>381</v>
      </c>
      <c r="F122" s="19" t="s">
        <v>797</v>
      </c>
      <c r="G122" s="19"/>
      <c r="H122" s="20" t="s">
        <v>558</v>
      </c>
      <c r="I122" s="23" t="s">
        <v>795</v>
      </c>
      <c r="J122" s="19" t="s">
        <v>0</v>
      </c>
      <c r="K122" s="21">
        <v>505.5</v>
      </c>
      <c r="L122" s="22">
        <v>0</v>
      </c>
      <c r="M122" s="22">
        <v>0</v>
      </c>
      <c r="N122" s="22">
        <v>0</v>
      </c>
      <c r="O122" s="56">
        <f t="shared" si="4"/>
        <v>0</v>
      </c>
    </row>
    <row r="123" spans="1:17" ht="22.5" customHeight="1" x14ac:dyDescent="0.25">
      <c r="A123" s="2"/>
      <c r="B123" s="300"/>
      <c r="C123" s="381"/>
      <c r="D123" s="189"/>
      <c r="E123" s="300"/>
      <c r="F123" s="19" t="s">
        <v>798</v>
      </c>
      <c r="G123" s="19"/>
      <c r="H123" s="20" t="s">
        <v>558</v>
      </c>
      <c r="I123" s="23" t="s">
        <v>799</v>
      </c>
      <c r="J123" s="19" t="s">
        <v>136</v>
      </c>
      <c r="K123" s="21">
        <v>375.75</v>
      </c>
      <c r="L123" s="22">
        <v>0</v>
      </c>
      <c r="M123" s="22">
        <v>0</v>
      </c>
      <c r="N123" s="22">
        <v>0</v>
      </c>
      <c r="O123" s="56">
        <f t="shared" si="4"/>
        <v>0</v>
      </c>
      <c r="Q123" s="233"/>
    </row>
    <row r="124" spans="1:17" ht="22.5" customHeight="1" x14ac:dyDescent="0.25">
      <c r="B124" s="286"/>
      <c r="C124" s="376"/>
      <c r="D124" s="190"/>
      <c r="E124" s="286"/>
      <c r="F124" s="19" t="s">
        <v>800</v>
      </c>
      <c r="G124" s="19"/>
      <c r="H124" s="20" t="s">
        <v>558</v>
      </c>
      <c r="I124" s="23" t="s">
        <v>801</v>
      </c>
      <c r="J124" s="19" t="s">
        <v>136</v>
      </c>
      <c r="K124" s="21">
        <v>881.21</v>
      </c>
      <c r="L124" s="22">
        <v>0</v>
      </c>
      <c r="M124" s="22">
        <v>0</v>
      </c>
      <c r="N124" s="22">
        <v>0</v>
      </c>
      <c r="O124" s="56">
        <f t="shared" si="4"/>
        <v>0</v>
      </c>
    </row>
    <row r="125" spans="1:17" ht="12" thickBot="1" x14ac:dyDescent="0.3">
      <c r="C125" s="8"/>
      <c r="K125" s="7"/>
    </row>
    <row r="126" spans="1:17" s="2" customFormat="1" ht="22.5" customHeight="1" thickBot="1" x14ac:dyDescent="0.3">
      <c r="E126" s="377" t="s">
        <v>381</v>
      </c>
      <c r="F126" s="378"/>
      <c r="G126" s="71" t="s">
        <v>677</v>
      </c>
      <c r="H126" s="394" t="s">
        <v>4</v>
      </c>
      <c r="I126" s="395"/>
      <c r="J126" s="396"/>
      <c r="K126" s="71" t="s">
        <v>677</v>
      </c>
      <c r="L126" s="99">
        <f>SUM(L119:L125)</f>
        <v>56783048.972602688</v>
      </c>
      <c r="M126" s="99">
        <f>SUM(M119:M125)</f>
        <v>164567325.82586268</v>
      </c>
      <c r="N126" s="99">
        <f>SUM(N119:N125)</f>
        <v>69669526.201534599</v>
      </c>
      <c r="O126" s="99">
        <f>SUM(O119:O125)</f>
        <v>291019900.99999994</v>
      </c>
      <c r="P126" s="261"/>
      <c r="Q126" s="247"/>
    </row>
    <row r="127" spans="1:17" x14ac:dyDescent="0.25">
      <c r="C127" s="8"/>
      <c r="K127" s="7"/>
      <c r="M127" s="90">
        <f>SUM(M126:N126)</f>
        <v>234236852.02739727</v>
      </c>
    </row>
    <row r="128" spans="1:17" x14ac:dyDescent="0.25">
      <c r="C128" s="8"/>
      <c r="K128" s="7"/>
    </row>
    <row r="129" spans="1:17" x14ac:dyDescent="0.25">
      <c r="C129" s="8"/>
      <c r="K129" s="7"/>
    </row>
    <row r="130" spans="1:17" ht="12" thickBot="1" x14ac:dyDescent="0.3">
      <c r="C130" s="8"/>
      <c r="K130" s="7"/>
    </row>
    <row r="131" spans="1:17" s="2" customFormat="1" ht="28.5" customHeight="1" thickBot="1" x14ac:dyDescent="0.3">
      <c r="A131" s="1"/>
      <c r="B131" s="174" t="s">
        <v>310</v>
      </c>
      <c r="C131" s="175" t="s">
        <v>311</v>
      </c>
      <c r="D131" s="174" t="s">
        <v>741</v>
      </c>
      <c r="E131" s="175" t="s">
        <v>312</v>
      </c>
      <c r="F131" s="174" t="s">
        <v>313</v>
      </c>
      <c r="G131" s="201" t="s">
        <v>750</v>
      </c>
      <c r="H131" s="176" t="s">
        <v>314</v>
      </c>
      <c r="I131" s="174" t="s">
        <v>315</v>
      </c>
      <c r="J131" s="174" t="s">
        <v>316</v>
      </c>
      <c r="K131" s="174" t="s">
        <v>317</v>
      </c>
      <c r="L131" s="177" t="s">
        <v>318</v>
      </c>
      <c r="M131" s="177" t="s">
        <v>3</v>
      </c>
      <c r="N131" s="177" t="s">
        <v>5</v>
      </c>
      <c r="O131" s="177" t="s">
        <v>319</v>
      </c>
      <c r="P131" s="259"/>
      <c r="Q131" s="232"/>
    </row>
    <row r="132" spans="1:17" s="2" customFormat="1" ht="15.75" customHeight="1" x14ac:dyDescent="0.25">
      <c r="B132" s="327" t="s">
        <v>558</v>
      </c>
      <c r="C132" s="328"/>
      <c r="D132" s="328"/>
      <c r="E132" s="328"/>
      <c r="F132" s="328"/>
      <c r="G132" s="329"/>
      <c r="H132" s="51" t="s">
        <v>320</v>
      </c>
      <c r="I132" s="309" t="s">
        <v>558</v>
      </c>
      <c r="J132" s="310"/>
      <c r="K132" s="55" t="s">
        <v>320</v>
      </c>
      <c r="L132" s="229"/>
      <c r="M132" s="230"/>
      <c r="N132" s="230"/>
      <c r="O132" s="231" t="s">
        <v>518</v>
      </c>
      <c r="P132" s="260"/>
      <c r="Q132" s="233"/>
    </row>
    <row r="133" spans="1:17" ht="22.5" customHeight="1" x14ac:dyDescent="0.25">
      <c r="A133" s="2"/>
      <c r="B133" s="313">
        <v>1</v>
      </c>
      <c r="C133" s="311" t="s">
        <v>723</v>
      </c>
      <c r="D133" s="19"/>
      <c r="E133" s="313" t="s">
        <v>385</v>
      </c>
      <c r="F133" s="19" t="s">
        <v>230</v>
      </c>
      <c r="G133" s="285"/>
      <c r="H133" s="302">
        <v>718.572</v>
      </c>
      <c r="I133" s="19" t="s">
        <v>382</v>
      </c>
      <c r="J133" s="19" t="s">
        <v>0</v>
      </c>
      <c r="K133" s="21">
        <v>383.63200000000001</v>
      </c>
      <c r="L133" s="27">
        <v>0</v>
      </c>
      <c r="M133" s="27">
        <v>0</v>
      </c>
      <c r="N133" s="27">
        <v>0</v>
      </c>
      <c r="O133" s="56">
        <f>SUM(L133:N133)</f>
        <v>0</v>
      </c>
      <c r="Q133" s="233"/>
    </row>
    <row r="134" spans="1:17" ht="22.5" customHeight="1" x14ac:dyDescent="0.25">
      <c r="B134" s="313"/>
      <c r="C134" s="311"/>
      <c r="D134" s="19"/>
      <c r="E134" s="313"/>
      <c r="F134" s="19" t="s">
        <v>231</v>
      </c>
      <c r="G134" s="286"/>
      <c r="H134" s="302"/>
      <c r="I134" s="19" t="s">
        <v>383</v>
      </c>
      <c r="J134" s="19" t="s">
        <v>7</v>
      </c>
      <c r="K134" s="21">
        <v>334.94</v>
      </c>
      <c r="L134" s="22">
        <v>0</v>
      </c>
      <c r="M134" s="22">
        <v>0</v>
      </c>
      <c r="N134" s="22">
        <v>0</v>
      </c>
      <c r="O134" s="56">
        <f>SUM(L134:N134)</f>
        <v>0</v>
      </c>
    </row>
    <row r="135" spans="1:17" ht="28.5" customHeight="1" x14ac:dyDescent="0.25">
      <c r="B135" s="19">
        <v>2</v>
      </c>
      <c r="C135" s="35" t="s">
        <v>724</v>
      </c>
      <c r="D135" s="19"/>
      <c r="E135" s="19" t="s">
        <v>385</v>
      </c>
      <c r="F135" s="19" t="s">
        <v>189</v>
      </c>
      <c r="G135" s="19"/>
      <c r="H135" s="20">
        <v>100</v>
      </c>
      <c r="I135" s="19" t="s">
        <v>384</v>
      </c>
      <c r="J135" s="19" t="s">
        <v>0</v>
      </c>
      <c r="K135" s="21">
        <v>100</v>
      </c>
      <c r="L135" s="22">
        <v>7589344.0000000037</v>
      </c>
      <c r="M135" s="22">
        <v>7025785.5446657538</v>
      </c>
      <c r="N135" s="22">
        <v>8111388.400539726</v>
      </c>
      <c r="O135" s="56">
        <f>SUM(L135:N135)</f>
        <v>22726517.945205484</v>
      </c>
    </row>
    <row r="136" spans="1:17" ht="12" thickBot="1" x14ac:dyDescent="0.3">
      <c r="C136" s="8"/>
      <c r="K136" s="7"/>
    </row>
    <row r="137" spans="1:17" s="2" customFormat="1" ht="30" customHeight="1" thickBot="1" x14ac:dyDescent="0.3">
      <c r="A137" s="1"/>
      <c r="E137" s="377" t="s">
        <v>385</v>
      </c>
      <c r="F137" s="378"/>
      <c r="G137" s="71" t="s">
        <v>677</v>
      </c>
      <c r="H137" s="394" t="s">
        <v>4</v>
      </c>
      <c r="I137" s="395"/>
      <c r="J137" s="396"/>
      <c r="K137" s="71" t="s">
        <v>677</v>
      </c>
      <c r="L137" s="99">
        <f>SUM(L133:L136)</f>
        <v>7589344.0000000037</v>
      </c>
      <c r="M137" s="99">
        <f>SUM(M133:M136)</f>
        <v>7025785.5446657538</v>
      </c>
      <c r="N137" s="99">
        <f>SUM(N133:N136)</f>
        <v>8111388.400539726</v>
      </c>
      <c r="O137" s="99">
        <f>SUM(O133:O136)</f>
        <v>22726517.945205484</v>
      </c>
      <c r="P137" s="261"/>
      <c r="Q137" s="247"/>
    </row>
    <row r="138" spans="1:17" x14ac:dyDescent="0.25">
      <c r="C138" s="8"/>
      <c r="K138" s="7"/>
      <c r="M138" s="90">
        <f>SUM(M137:N137)</f>
        <v>15137173.94520548</v>
      </c>
    </row>
    <row r="139" spans="1:17" x14ac:dyDescent="0.25">
      <c r="C139" s="8"/>
      <c r="K139" s="7"/>
      <c r="M139" s="235"/>
    </row>
    <row r="140" spans="1:17" x14ac:dyDescent="0.25">
      <c r="C140" s="8"/>
      <c r="K140" s="7"/>
    </row>
    <row r="141" spans="1:17" ht="12" thickBot="1" x14ac:dyDescent="0.3">
      <c r="C141" s="8"/>
      <c r="K141" s="7"/>
    </row>
    <row r="142" spans="1:17" s="2" customFormat="1" ht="28.5" customHeight="1" thickBot="1" x14ac:dyDescent="0.3">
      <c r="A142" s="1"/>
      <c r="B142" s="174" t="s">
        <v>310</v>
      </c>
      <c r="C142" s="175" t="s">
        <v>311</v>
      </c>
      <c r="D142" s="174" t="s">
        <v>741</v>
      </c>
      <c r="E142" s="175" t="s">
        <v>312</v>
      </c>
      <c r="F142" s="174" t="s">
        <v>313</v>
      </c>
      <c r="G142" s="201" t="s">
        <v>750</v>
      </c>
      <c r="H142" s="176" t="s">
        <v>314</v>
      </c>
      <c r="I142" s="174" t="s">
        <v>315</v>
      </c>
      <c r="J142" s="174" t="s">
        <v>316</v>
      </c>
      <c r="K142" s="174" t="s">
        <v>317</v>
      </c>
      <c r="L142" s="177" t="s">
        <v>318</v>
      </c>
      <c r="M142" s="177" t="s">
        <v>3</v>
      </c>
      <c r="N142" s="177" t="s">
        <v>5</v>
      </c>
      <c r="O142" s="177" t="s">
        <v>319</v>
      </c>
      <c r="P142" s="259"/>
      <c r="Q142" s="232"/>
    </row>
    <row r="143" spans="1:17" s="2" customFormat="1" ht="15.75" customHeight="1" x14ac:dyDescent="0.25">
      <c r="A143" s="1"/>
      <c r="B143" s="327" t="s">
        <v>558</v>
      </c>
      <c r="C143" s="328"/>
      <c r="D143" s="328"/>
      <c r="E143" s="328"/>
      <c r="F143" s="328"/>
      <c r="G143" s="329"/>
      <c r="H143" s="51" t="s">
        <v>320</v>
      </c>
      <c r="I143" s="309" t="s">
        <v>558</v>
      </c>
      <c r="J143" s="310"/>
      <c r="K143" s="55" t="s">
        <v>320</v>
      </c>
      <c r="L143" s="229"/>
      <c r="M143" s="230"/>
      <c r="N143" s="230"/>
      <c r="O143" s="231" t="s">
        <v>518</v>
      </c>
      <c r="P143" s="259"/>
      <c r="Q143" s="232"/>
    </row>
    <row r="144" spans="1:17" ht="22.5" customHeight="1" x14ac:dyDescent="0.25">
      <c r="B144" s="313">
        <v>1</v>
      </c>
      <c r="C144" s="311" t="s">
        <v>767</v>
      </c>
      <c r="D144" s="285">
        <v>59201</v>
      </c>
      <c r="E144" s="313" t="s">
        <v>411</v>
      </c>
      <c r="F144" s="19" t="s">
        <v>264</v>
      </c>
      <c r="G144" s="285"/>
      <c r="H144" s="302">
        <v>1991.6</v>
      </c>
      <c r="I144" s="19" t="s">
        <v>386</v>
      </c>
      <c r="J144" s="19" t="s">
        <v>0</v>
      </c>
      <c r="K144" s="21">
        <v>995.8</v>
      </c>
      <c r="L144" s="27">
        <v>0.18580410955473781</v>
      </c>
      <c r="M144" s="27">
        <v>-3.359745542633615E-4</v>
      </c>
      <c r="N144" s="27">
        <v>3.359745542633615E-4</v>
      </c>
      <c r="O144" s="56">
        <f t="shared" ref="O144:O150" si="5">SUM(L144:N144)</f>
        <v>0.18580410955473781</v>
      </c>
    </row>
    <row r="145" spans="1:17" ht="22.5" customHeight="1" x14ac:dyDescent="0.25">
      <c r="B145" s="313"/>
      <c r="C145" s="311"/>
      <c r="D145" s="286"/>
      <c r="E145" s="313"/>
      <c r="F145" s="19" t="s">
        <v>265</v>
      </c>
      <c r="G145" s="286"/>
      <c r="H145" s="302"/>
      <c r="I145" s="19" t="s">
        <v>387</v>
      </c>
      <c r="J145" s="19" t="s">
        <v>7</v>
      </c>
      <c r="K145" s="21">
        <v>995.8</v>
      </c>
      <c r="L145" s="22">
        <v>5.0371232908219099E-2</v>
      </c>
      <c r="M145" s="22">
        <v>-9.1082229368286577E-5</v>
      </c>
      <c r="N145" s="22">
        <v>9.1082229368286577E-5</v>
      </c>
      <c r="O145" s="56">
        <f t="shared" si="5"/>
        <v>5.0371232908219099E-2</v>
      </c>
    </row>
    <row r="146" spans="1:17" ht="27.75" customHeight="1" x14ac:dyDescent="0.25">
      <c r="B146" s="19">
        <v>2</v>
      </c>
      <c r="C146" s="35" t="s">
        <v>725</v>
      </c>
      <c r="D146" s="19"/>
      <c r="E146" s="19" t="s">
        <v>411</v>
      </c>
      <c r="F146" s="19" t="s">
        <v>308</v>
      </c>
      <c r="G146" s="19"/>
      <c r="H146" s="20">
        <v>473.71</v>
      </c>
      <c r="I146" s="19" t="s">
        <v>262</v>
      </c>
      <c r="J146" s="19" t="s">
        <v>7</v>
      </c>
      <c r="K146" s="21">
        <v>236.85</v>
      </c>
      <c r="L146" s="22">
        <v>9880335.1205479503</v>
      </c>
      <c r="M146" s="22">
        <v>6514908.80936791</v>
      </c>
      <c r="N146" s="22">
        <v>8179514.19063209</v>
      </c>
      <c r="O146" s="56">
        <f t="shared" si="5"/>
        <v>24574758.12054795</v>
      </c>
    </row>
    <row r="147" spans="1:17" ht="22.5" customHeight="1" x14ac:dyDescent="0.25">
      <c r="B147" s="313">
        <v>3</v>
      </c>
      <c r="C147" s="311" t="s">
        <v>726</v>
      </c>
      <c r="D147" s="19"/>
      <c r="E147" s="313" t="s">
        <v>411</v>
      </c>
      <c r="F147" s="19" t="s">
        <v>268</v>
      </c>
      <c r="G147" s="285"/>
      <c r="H147" s="302">
        <v>780.49</v>
      </c>
      <c r="I147" s="19" t="s">
        <v>340</v>
      </c>
      <c r="J147" s="19" t="s">
        <v>0</v>
      </c>
      <c r="K147" s="21">
        <v>600.49</v>
      </c>
      <c r="L147" s="22">
        <v>60049000.000000015</v>
      </c>
      <c r="M147" s="22">
        <v>47478543.673755825</v>
      </c>
      <c r="N147" s="22">
        <v>28727088.797477048</v>
      </c>
      <c r="O147" s="56">
        <f t="shared" si="5"/>
        <v>136254632.47123289</v>
      </c>
    </row>
    <row r="148" spans="1:17" ht="22.5" customHeight="1" x14ac:dyDescent="0.25">
      <c r="B148" s="313"/>
      <c r="C148" s="311"/>
      <c r="D148" s="19"/>
      <c r="E148" s="313"/>
      <c r="F148" s="19" t="s">
        <v>269</v>
      </c>
      <c r="G148" s="300"/>
      <c r="H148" s="302"/>
      <c r="I148" s="19" t="s">
        <v>340</v>
      </c>
      <c r="J148" s="19" t="s">
        <v>7</v>
      </c>
      <c r="K148" s="21">
        <v>79</v>
      </c>
      <c r="L148" s="22">
        <v>7900000</v>
      </c>
      <c r="M148" s="22">
        <v>6246240.9301437419</v>
      </c>
      <c r="N148" s="22">
        <v>3779313.6451987238</v>
      </c>
      <c r="O148" s="56">
        <f t="shared" si="5"/>
        <v>17925554.575342465</v>
      </c>
    </row>
    <row r="149" spans="1:17" ht="22.5" customHeight="1" x14ac:dyDescent="0.25">
      <c r="B149" s="313"/>
      <c r="C149" s="311"/>
      <c r="D149" s="19"/>
      <c r="E149" s="313"/>
      <c r="F149" s="19" t="s">
        <v>270</v>
      </c>
      <c r="G149" s="286"/>
      <c r="H149" s="302"/>
      <c r="I149" s="19" t="s">
        <v>388</v>
      </c>
      <c r="J149" s="19" t="s">
        <v>136</v>
      </c>
      <c r="K149" s="21">
        <v>101</v>
      </c>
      <c r="L149" s="22">
        <v>10100000.000000004</v>
      </c>
      <c r="M149" s="22">
        <v>7922201.7112328773</v>
      </c>
      <c r="N149" s="22">
        <v>4814806.6038356172</v>
      </c>
      <c r="O149" s="56">
        <f t="shared" si="5"/>
        <v>22837008.315068498</v>
      </c>
    </row>
    <row r="150" spans="1:17" ht="39" customHeight="1" x14ac:dyDescent="0.25">
      <c r="B150" s="19">
        <v>4</v>
      </c>
      <c r="C150" s="35" t="s">
        <v>727</v>
      </c>
      <c r="D150" s="19"/>
      <c r="E150" s="19" t="s">
        <v>411</v>
      </c>
      <c r="F150" s="19" t="s">
        <v>158</v>
      </c>
      <c r="G150" s="19" t="s">
        <v>666</v>
      </c>
      <c r="H150" s="20">
        <v>1428.89</v>
      </c>
      <c r="I150" s="19" t="s">
        <v>389</v>
      </c>
      <c r="J150" s="19" t="s">
        <v>0</v>
      </c>
      <c r="K150" s="19">
        <v>1428.89</v>
      </c>
      <c r="L150" s="22">
        <v>142889000</v>
      </c>
      <c r="M150" s="22">
        <v>162307257.31441039</v>
      </c>
      <c r="N150" s="22">
        <v>32732353.999288239</v>
      </c>
      <c r="O150" s="56">
        <f t="shared" si="5"/>
        <v>337928611.31369865</v>
      </c>
    </row>
    <row r="151" spans="1:17" ht="12" thickBot="1" x14ac:dyDescent="0.3">
      <c r="C151" s="8"/>
    </row>
    <row r="152" spans="1:17" s="2" customFormat="1" ht="22.5" customHeight="1" thickBot="1" x14ac:dyDescent="0.3">
      <c r="A152" s="1"/>
      <c r="E152" s="377" t="s">
        <v>411</v>
      </c>
      <c r="F152" s="378"/>
      <c r="G152" s="71" t="s">
        <v>677</v>
      </c>
      <c r="H152" s="394" t="s">
        <v>4</v>
      </c>
      <c r="I152" s="395"/>
      <c r="J152" s="396"/>
      <c r="K152" s="71" t="s">
        <v>677</v>
      </c>
      <c r="L152" s="99">
        <f>SUM(L144:L151)</f>
        <v>230818335.35672331</v>
      </c>
      <c r="M152" s="99">
        <f>SUM(M144:M151)</f>
        <v>230469152.43848369</v>
      </c>
      <c r="N152" s="99">
        <f>SUM(N144:N151)</f>
        <v>78233077.236858785</v>
      </c>
      <c r="O152" s="99">
        <f>SUM(O144:O151)</f>
        <v>539520565.03206587</v>
      </c>
      <c r="P152" s="261"/>
      <c r="Q152" s="247"/>
    </row>
    <row r="153" spans="1:17" x14ac:dyDescent="0.25">
      <c r="C153" s="8"/>
      <c r="M153" s="90">
        <f>SUM(M152:N152)</f>
        <v>308702229.67534244</v>
      </c>
    </row>
    <row r="154" spans="1:17" x14ac:dyDescent="0.25">
      <c r="C154" s="8"/>
      <c r="M154" s="235"/>
    </row>
    <row r="155" spans="1:17" x14ac:dyDescent="0.25">
      <c r="C155" s="8"/>
    </row>
    <row r="156" spans="1:17" ht="12" thickBot="1" x14ac:dyDescent="0.3">
      <c r="C156" s="8"/>
    </row>
    <row r="157" spans="1:17" s="2" customFormat="1" ht="28.5" customHeight="1" thickBot="1" x14ac:dyDescent="0.3">
      <c r="A157" s="1"/>
      <c r="B157" s="174" t="s">
        <v>310</v>
      </c>
      <c r="C157" s="175" t="s">
        <v>311</v>
      </c>
      <c r="D157" s="174" t="s">
        <v>741</v>
      </c>
      <c r="E157" s="175" t="s">
        <v>312</v>
      </c>
      <c r="F157" s="174" t="s">
        <v>313</v>
      </c>
      <c r="G157" s="201" t="s">
        <v>750</v>
      </c>
      <c r="H157" s="176" t="s">
        <v>314</v>
      </c>
      <c r="I157" s="174" t="s">
        <v>315</v>
      </c>
      <c r="J157" s="174" t="s">
        <v>316</v>
      </c>
      <c r="K157" s="174" t="s">
        <v>317</v>
      </c>
      <c r="L157" s="177" t="s">
        <v>318</v>
      </c>
      <c r="M157" s="177" t="s">
        <v>3</v>
      </c>
      <c r="N157" s="177" t="s">
        <v>5</v>
      </c>
      <c r="O157" s="177" t="s">
        <v>319</v>
      </c>
      <c r="P157" s="259"/>
      <c r="Q157" s="232"/>
    </row>
    <row r="158" spans="1:17" s="2" customFormat="1" ht="15.75" customHeight="1" x14ac:dyDescent="0.25">
      <c r="A158" s="1"/>
      <c r="B158" s="327" t="s">
        <v>558</v>
      </c>
      <c r="C158" s="328"/>
      <c r="D158" s="328"/>
      <c r="E158" s="328"/>
      <c r="F158" s="328"/>
      <c r="G158" s="329"/>
      <c r="H158" s="51" t="s">
        <v>320</v>
      </c>
      <c r="I158" s="309" t="s">
        <v>558</v>
      </c>
      <c r="J158" s="310"/>
      <c r="K158" s="55" t="s">
        <v>320</v>
      </c>
      <c r="L158" s="229"/>
      <c r="M158" s="230"/>
      <c r="N158" s="230"/>
      <c r="O158" s="231" t="s">
        <v>518</v>
      </c>
      <c r="P158" s="259"/>
      <c r="Q158" s="232"/>
    </row>
    <row r="159" spans="1:17" ht="22.5" customHeight="1" x14ac:dyDescent="0.25">
      <c r="B159" s="313">
        <v>1</v>
      </c>
      <c r="C159" s="311" t="s">
        <v>728</v>
      </c>
      <c r="D159" s="19"/>
      <c r="E159" s="313" t="s">
        <v>394</v>
      </c>
      <c r="F159" s="19" t="s">
        <v>301</v>
      </c>
      <c r="G159" s="285" t="s">
        <v>666</v>
      </c>
      <c r="H159" s="302">
        <v>1522</v>
      </c>
      <c r="I159" s="19" t="s">
        <v>390</v>
      </c>
      <c r="J159" s="19" t="s">
        <v>0</v>
      </c>
      <c r="K159" s="21">
        <v>761</v>
      </c>
      <c r="L159" s="27">
        <v>76100000</v>
      </c>
      <c r="M159" s="27">
        <v>169260992.207939</v>
      </c>
      <c r="N159" s="27">
        <v>115394310.53178701</v>
      </c>
      <c r="O159" s="56">
        <f t="shared" ref="O159:O166" si="6">SUM(L159:N159)</f>
        <v>360755302.73972601</v>
      </c>
    </row>
    <row r="160" spans="1:17" ht="22.5" customHeight="1" x14ac:dyDescent="0.25">
      <c r="B160" s="313"/>
      <c r="C160" s="311"/>
      <c r="D160" s="19"/>
      <c r="E160" s="313"/>
      <c r="F160" s="19" t="s">
        <v>300</v>
      </c>
      <c r="G160" s="286"/>
      <c r="H160" s="302"/>
      <c r="I160" s="19" t="s">
        <v>259</v>
      </c>
      <c r="J160" s="19" t="s">
        <v>7</v>
      </c>
      <c r="K160" s="21">
        <v>761</v>
      </c>
      <c r="L160" s="22">
        <v>76100000</v>
      </c>
      <c r="M160" s="22">
        <v>186555335.36878851</v>
      </c>
      <c r="N160" s="22">
        <v>166452523.09696493</v>
      </c>
      <c r="O160" s="56">
        <f t="shared" si="6"/>
        <v>429107858.46575344</v>
      </c>
    </row>
    <row r="161" spans="1:17" ht="22.5" customHeight="1" x14ac:dyDescent="0.25">
      <c r="B161" s="313">
        <v>2</v>
      </c>
      <c r="C161" s="311" t="s">
        <v>729</v>
      </c>
      <c r="D161" s="19"/>
      <c r="E161" s="313" t="s">
        <v>394</v>
      </c>
      <c r="F161" s="19" t="s">
        <v>222</v>
      </c>
      <c r="G161" s="285"/>
      <c r="H161" s="302">
        <v>530.4</v>
      </c>
      <c r="I161" s="19" t="s">
        <v>391</v>
      </c>
      <c r="J161" s="19" t="s">
        <v>0</v>
      </c>
      <c r="K161" s="21">
        <v>265.2</v>
      </c>
      <c r="L161" s="22">
        <v>26520000</v>
      </c>
      <c r="M161" s="22">
        <v>135543542.52377445</v>
      </c>
      <c r="N161" s="22">
        <v>100786842.66800636</v>
      </c>
      <c r="O161" s="56">
        <f t="shared" si="6"/>
        <v>262850385.19178081</v>
      </c>
    </row>
    <row r="162" spans="1:17" ht="22.5" customHeight="1" x14ac:dyDescent="0.25">
      <c r="B162" s="313"/>
      <c r="C162" s="311"/>
      <c r="D162" s="19"/>
      <c r="E162" s="313"/>
      <c r="F162" s="19" t="s">
        <v>223</v>
      </c>
      <c r="G162" s="286"/>
      <c r="H162" s="302"/>
      <c r="I162" s="19" t="s">
        <v>392</v>
      </c>
      <c r="J162" s="19" t="s">
        <v>7</v>
      </c>
      <c r="K162" s="21">
        <v>265.2</v>
      </c>
      <c r="L162" s="22">
        <v>26520000</v>
      </c>
      <c r="M162" s="22">
        <v>146812974.29825729</v>
      </c>
      <c r="N162" s="22">
        <v>129920791.89352353</v>
      </c>
      <c r="O162" s="56">
        <f t="shared" si="6"/>
        <v>303253766.19178081</v>
      </c>
    </row>
    <row r="163" spans="1:17" ht="22.5" customHeight="1" x14ac:dyDescent="0.25">
      <c r="B163" s="313">
        <v>3</v>
      </c>
      <c r="C163" s="311" t="s">
        <v>730</v>
      </c>
      <c r="D163" s="19"/>
      <c r="E163" s="313" t="s">
        <v>394</v>
      </c>
      <c r="F163" s="19" t="s">
        <v>306</v>
      </c>
      <c r="G163" s="285"/>
      <c r="H163" s="302">
        <v>831.26</v>
      </c>
      <c r="I163" s="19" t="s">
        <v>261</v>
      </c>
      <c r="J163" s="19" t="s">
        <v>0</v>
      </c>
      <c r="K163" s="21">
        <v>415.63</v>
      </c>
      <c r="L163" s="22">
        <v>41563199.999999963</v>
      </c>
      <c r="M163" s="22">
        <v>65917226.286584087</v>
      </c>
      <c r="N163" s="22">
        <v>62996418.599991255</v>
      </c>
      <c r="O163" s="56">
        <f t="shared" si="6"/>
        <v>170476844.88657531</v>
      </c>
    </row>
    <row r="164" spans="1:17" ht="22.5" customHeight="1" x14ac:dyDescent="0.25">
      <c r="B164" s="313"/>
      <c r="C164" s="311"/>
      <c r="D164" s="19"/>
      <c r="E164" s="313"/>
      <c r="F164" s="19" t="s">
        <v>307</v>
      </c>
      <c r="G164" s="286"/>
      <c r="H164" s="302"/>
      <c r="I164" s="19" t="s">
        <v>393</v>
      </c>
      <c r="J164" s="19" t="s">
        <v>7</v>
      </c>
      <c r="K164" s="21">
        <v>415.63</v>
      </c>
      <c r="L164" s="22">
        <v>41563200</v>
      </c>
      <c r="M164" s="22">
        <v>83687062.390702039</v>
      </c>
      <c r="N164" s="22">
        <v>76878415.090393841</v>
      </c>
      <c r="O164" s="56">
        <f t="shared" si="6"/>
        <v>202128677.48109588</v>
      </c>
    </row>
    <row r="165" spans="1:17" ht="22.5" customHeight="1" x14ac:dyDescent="0.25">
      <c r="B165" s="313">
        <v>4</v>
      </c>
      <c r="C165" s="311" t="s">
        <v>731</v>
      </c>
      <c r="D165" s="19"/>
      <c r="E165" s="313" t="s">
        <v>394</v>
      </c>
      <c r="F165" s="19" t="s">
        <v>278</v>
      </c>
      <c r="G165" s="285"/>
      <c r="H165" s="302">
        <v>855.2</v>
      </c>
      <c r="I165" s="19" t="s">
        <v>370</v>
      </c>
      <c r="J165" s="19" t="s">
        <v>0</v>
      </c>
      <c r="K165" s="19">
        <v>398.87</v>
      </c>
      <c r="L165" s="22">
        <v>7977400.0000000009</v>
      </c>
      <c r="M165" s="22">
        <v>3470756.4311232874</v>
      </c>
      <c r="N165" s="22">
        <v>597144.56887671235</v>
      </c>
      <c r="O165" s="56">
        <f t="shared" si="6"/>
        <v>12045301</v>
      </c>
    </row>
    <row r="166" spans="1:17" ht="22.5" customHeight="1" x14ac:dyDescent="0.25">
      <c r="B166" s="313"/>
      <c r="C166" s="311"/>
      <c r="D166" s="19"/>
      <c r="E166" s="313"/>
      <c r="F166" s="19" t="s">
        <v>279</v>
      </c>
      <c r="G166" s="286"/>
      <c r="H166" s="302"/>
      <c r="I166" s="23" t="s">
        <v>367</v>
      </c>
      <c r="J166" s="19" t="s">
        <v>7</v>
      </c>
      <c r="K166" s="21">
        <v>427.6</v>
      </c>
      <c r="L166" s="22">
        <v>17068230.054794505</v>
      </c>
      <c r="M166" s="22">
        <v>3995433.550575342</v>
      </c>
      <c r="N166" s="22">
        <v>914838.8603835617</v>
      </c>
      <c r="O166" s="56">
        <f t="shared" si="6"/>
        <v>21978502.46575341</v>
      </c>
    </row>
    <row r="167" spans="1:17" ht="12" thickBot="1" x14ac:dyDescent="0.3">
      <c r="C167" s="8"/>
    </row>
    <row r="168" spans="1:17" s="2" customFormat="1" ht="22.5" customHeight="1" thickBot="1" x14ac:dyDescent="0.3">
      <c r="A168" s="1"/>
      <c r="E168" s="377" t="s">
        <v>509</v>
      </c>
      <c r="F168" s="378"/>
      <c r="G168" s="71" t="s">
        <v>677</v>
      </c>
      <c r="H168" s="394" t="s">
        <v>4</v>
      </c>
      <c r="I168" s="395"/>
      <c r="J168" s="396"/>
      <c r="K168" s="71" t="s">
        <v>677</v>
      </c>
      <c r="L168" s="99">
        <f>SUM(L159:L167)</f>
        <v>313412030.05479449</v>
      </c>
      <c r="M168" s="99">
        <f>SUM(M159:M167)</f>
        <v>795243323.05774403</v>
      </c>
      <c r="N168" s="99">
        <f>SUM(N159:N167)</f>
        <v>653941285.30992723</v>
      </c>
      <c r="O168" s="99">
        <f>SUM(O159:O167)</f>
        <v>1762596638.4224653</v>
      </c>
      <c r="P168" s="261"/>
      <c r="Q168" s="247"/>
    </row>
    <row r="169" spans="1:17" x14ac:dyDescent="0.25">
      <c r="C169" s="8"/>
      <c r="M169" s="90">
        <f>SUM(M168:N168)</f>
        <v>1449184608.3676713</v>
      </c>
    </row>
    <row r="170" spans="1:17" x14ac:dyDescent="0.25">
      <c r="C170" s="8"/>
      <c r="M170" s="235"/>
    </row>
    <row r="171" spans="1:17" hidden="1" x14ac:dyDescent="0.25">
      <c r="C171" s="8"/>
    </row>
    <row r="172" spans="1:17" ht="12" thickBot="1" x14ac:dyDescent="0.3">
      <c r="C172" s="8"/>
    </row>
    <row r="173" spans="1:17" s="2" customFormat="1" ht="28.5" customHeight="1" thickBot="1" x14ac:dyDescent="0.3">
      <c r="A173" s="1"/>
      <c r="B173" s="174" t="s">
        <v>310</v>
      </c>
      <c r="C173" s="175" t="s">
        <v>311</v>
      </c>
      <c r="D173" s="174" t="s">
        <v>741</v>
      </c>
      <c r="E173" s="175" t="s">
        <v>312</v>
      </c>
      <c r="F173" s="174" t="s">
        <v>313</v>
      </c>
      <c r="G173" s="201" t="s">
        <v>750</v>
      </c>
      <c r="H173" s="176" t="s">
        <v>314</v>
      </c>
      <c r="I173" s="174" t="s">
        <v>315</v>
      </c>
      <c r="J173" s="174" t="s">
        <v>316</v>
      </c>
      <c r="K173" s="174" t="s">
        <v>317</v>
      </c>
      <c r="L173" s="177" t="s">
        <v>318</v>
      </c>
      <c r="M173" s="177" t="s">
        <v>3</v>
      </c>
      <c r="N173" s="177" t="s">
        <v>5</v>
      </c>
      <c r="O173" s="177" t="s">
        <v>319</v>
      </c>
      <c r="P173" s="259"/>
      <c r="Q173" s="232"/>
    </row>
    <row r="174" spans="1:17" s="2" customFormat="1" ht="15.75" customHeight="1" x14ac:dyDescent="0.25">
      <c r="A174" s="1"/>
      <c r="B174" s="327" t="s">
        <v>558</v>
      </c>
      <c r="C174" s="328"/>
      <c r="D174" s="328"/>
      <c r="E174" s="328"/>
      <c r="F174" s="328"/>
      <c r="G174" s="329"/>
      <c r="H174" s="51" t="s">
        <v>320</v>
      </c>
      <c r="I174" s="309" t="s">
        <v>558</v>
      </c>
      <c r="J174" s="310"/>
      <c r="K174" s="55" t="s">
        <v>320</v>
      </c>
      <c r="L174" s="229"/>
      <c r="M174" s="230"/>
      <c r="N174" s="230"/>
      <c r="O174" s="231" t="s">
        <v>518</v>
      </c>
      <c r="P174" s="259"/>
      <c r="Q174" s="232"/>
    </row>
    <row r="175" spans="1:17" ht="22.5" customHeight="1" x14ac:dyDescent="0.25">
      <c r="B175" s="313">
        <v>1</v>
      </c>
      <c r="C175" s="311" t="s">
        <v>732</v>
      </c>
      <c r="D175" s="19"/>
      <c r="E175" s="313" t="s">
        <v>657</v>
      </c>
      <c r="F175" s="19" t="s">
        <v>226</v>
      </c>
      <c r="G175" s="285"/>
      <c r="H175" s="292">
        <v>671.2</v>
      </c>
      <c r="I175" s="19" t="s">
        <v>395</v>
      </c>
      <c r="J175" s="19" t="s">
        <v>0</v>
      </c>
      <c r="K175" s="21">
        <v>335.6</v>
      </c>
      <c r="L175" s="27">
        <v>33559999.99999994</v>
      </c>
      <c r="M175" s="27">
        <v>162626550.26507849</v>
      </c>
      <c r="N175" s="27">
        <v>32095345.693825677</v>
      </c>
      <c r="O175" s="56">
        <f t="shared" ref="O175:O184" si="7">SUM(L175:N175)</f>
        <v>228281895.95890409</v>
      </c>
    </row>
    <row r="176" spans="1:17" ht="22.5" customHeight="1" x14ac:dyDescent="0.25">
      <c r="B176" s="313"/>
      <c r="C176" s="311"/>
      <c r="D176" s="19"/>
      <c r="E176" s="313"/>
      <c r="F176" s="19" t="s">
        <v>227</v>
      </c>
      <c r="G176" s="286"/>
      <c r="H176" s="293"/>
      <c r="I176" s="19" t="s">
        <v>22</v>
      </c>
      <c r="J176" s="19" t="s">
        <v>7</v>
      </c>
      <c r="K176" s="21">
        <v>335.6</v>
      </c>
      <c r="L176" s="22">
        <v>33559999.99999994</v>
      </c>
      <c r="M176" s="22">
        <v>155971131.4501693</v>
      </c>
      <c r="N176" s="22">
        <v>138393321.91969374</v>
      </c>
      <c r="O176" s="56">
        <f t="shared" si="7"/>
        <v>327924453.36986297</v>
      </c>
    </row>
    <row r="177" spans="1:17" ht="22.5" customHeight="1" x14ac:dyDescent="0.25">
      <c r="B177" s="313">
        <v>2</v>
      </c>
      <c r="C177" s="311" t="s">
        <v>733</v>
      </c>
      <c r="D177" s="19"/>
      <c r="E177" s="313" t="s">
        <v>657</v>
      </c>
      <c r="F177" s="19" t="s">
        <v>421</v>
      </c>
      <c r="G177" s="285"/>
      <c r="H177" s="292">
        <v>502.4</v>
      </c>
      <c r="I177" s="19" t="s">
        <v>763</v>
      </c>
      <c r="J177" s="19" t="s">
        <v>0</v>
      </c>
      <c r="K177" s="21">
        <v>251.2</v>
      </c>
      <c r="L177" s="22">
        <v>25120000</v>
      </c>
      <c r="M177" s="22">
        <v>44127008.749096632</v>
      </c>
      <c r="N177" s="22">
        <v>9120164.2919992469</v>
      </c>
      <c r="O177" s="56">
        <f t="shared" si="7"/>
        <v>78367173.041095883</v>
      </c>
    </row>
    <row r="178" spans="1:17" ht="22.5" customHeight="1" x14ac:dyDescent="0.25">
      <c r="B178" s="313"/>
      <c r="C178" s="311"/>
      <c r="D178" s="19"/>
      <c r="E178" s="313"/>
      <c r="F178" s="19" t="s">
        <v>422</v>
      </c>
      <c r="G178" s="286"/>
      <c r="H178" s="293"/>
      <c r="I178" s="19" t="s">
        <v>396</v>
      </c>
      <c r="J178" s="19" t="s">
        <v>7</v>
      </c>
      <c r="K178" s="21">
        <v>251.2</v>
      </c>
      <c r="L178" s="22">
        <v>25120000.00000003</v>
      </c>
      <c r="M178" s="22">
        <v>118955839.14900115</v>
      </c>
      <c r="N178" s="22">
        <v>105534324.3715468</v>
      </c>
      <c r="O178" s="56">
        <f t="shared" si="7"/>
        <v>249610163.52054799</v>
      </c>
    </row>
    <row r="179" spans="1:17" ht="22.5" customHeight="1" x14ac:dyDescent="0.25">
      <c r="B179" s="313">
        <v>3</v>
      </c>
      <c r="C179" s="311" t="s">
        <v>769</v>
      </c>
      <c r="D179" s="57"/>
      <c r="E179" s="285" t="s">
        <v>657</v>
      </c>
      <c r="F179" s="19" t="s">
        <v>232</v>
      </c>
      <c r="G179" s="285"/>
      <c r="H179" s="292">
        <v>811.22</v>
      </c>
      <c r="I179" s="19" t="s">
        <v>397</v>
      </c>
      <c r="J179" s="19" t="s">
        <v>0</v>
      </c>
      <c r="K179" s="21">
        <v>405.61</v>
      </c>
      <c r="L179" s="22">
        <v>40561000.00000006</v>
      </c>
      <c r="M179" s="22">
        <v>58850787.123732612</v>
      </c>
      <c r="N179" s="22">
        <v>13096527.8379112</v>
      </c>
      <c r="O179" s="56">
        <f t="shared" si="7"/>
        <v>112508314.96164387</v>
      </c>
    </row>
    <row r="180" spans="1:17" ht="22.5" customHeight="1" x14ac:dyDescent="0.25">
      <c r="B180" s="313"/>
      <c r="C180" s="311"/>
      <c r="D180" s="25"/>
      <c r="E180" s="286"/>
      <c r="F180" s="19" t="s">
        <v>233</v>
      </c>
      <c r="G180" s="286"/>
      <c r="H180" s="293"/>
      <c r="I180" s="19" t="s">
        <v>398</v>
      </c>
      <c r="J180" s="19" t="s">
        <v>7</v>
      </c>
      <c r="K180" s="21">
        <v>405.61</v>
      </c>
      <c r="L180" s="22">
        <v>40561000</v>
      </c>
      <c r="M180" s="22">
        <v>167887858.74987563</v>
      </c>
      <c r="N180" s="22">
        <v>149128208.32409695</v>
      </c>
      <c r="O180" s="56">
        <f t="shared" si="7"/>
        <v>357577067.07397258</v>
      </c>
    </row>
    <row r="181" spans="1:17" ht="22.5" customHeight="1" x14ac:dyDescent="0.25">
      <c r="B181" s="313">
        <v>4</v>
      </c>
      <c r="C181" s="311" t="s">
        <v>746</v>
      </c>
      <c r="D181" s="19"/>
      <c r="E181" s="313" t="s">
        <v>657</v>
      </c>
      <c r="F181" s="19" t="s">
        <v>280</v>
      </c>
      <c r="G181" s="285"/>
      <c r="H181" s="292">
        <v>2786</v>
      </c>
      <c r="I181" s="19" t="s">
        <v>399</v>
      </c>
      <c r="J181" s="19" t="s">
        <v>0</v>
      </c>
      <c r="K181" s="21">
        <v>1177.5999999999999</v>
      </c>
      <c r="L181" s="22">
        <v>117760000</v>
      </c>
      <c r="M181" s="22">
        <v>84550254.029799312</v>
      </c>
      <c r="N181" s="22">
        <v>9375904.1885568481</v>
      </c>
      <c r="O181" s="56">
        <f t="shared" si="7"/>
        <v>211686158.21835616</v>
      </c>
    </row>
    <row r="182" spans="1:17" ht="22.5" customHeight="1" x14ac:dyDescent="0.25">
      <c r="B182" s="313"/>
      <c r="C182" s="311"/>
      <c r="D182" s="19"/>
      <c r="E182" s="313"/>
      <c r="F182" s="19" t="s">
        <v>281</v>
      </c>
      <c r="G182" s="286"/>
      <c r="H182" s="293"/>
      <c r="I182" s="19" t="s">
        <v>400</v>
      </c>
      <c r="J182" s="19" t="s">
        <v>0</v>
      </c>
      <c r="K182" s="21">
        <v>1342.52</v>
      </c>
      <c r="L182" s="22">
        <v>134252659.59999996</v>
      </c>
      <c r="M182" s="22">
        <v>93524194.84391655</v>
      </c>
      <c r="N182" s="22">
        <v>78796083.99137114</v>
      </c>
      <c r="O182" s="56">
        <f t="shared" si="7"/>
        <v>306572938.43528765</v>
      </c>
    </row>
    <row r="183" spans="1:17" ht="22.5" customHeight="1" x14ac:dyDescent="0.25">
      <c r="B183" s="313">
        <v>5</v>
      </c>
      <c r="C183" s="311" t="s">
        <v>747</v>
      </c>
      <c r="D183" s="19"/>
      <c r="E183" s="313" t="s">
        <v>657</v>
      </c>
      <c r="F183" s="19" t="s">
        <v>282</v>
      </c>
      <c r="G183" s="285"/>
      <c r="H183" s="292">
        <v>1024</v>
      </c>
      <c r="I183" s="19" t="s">
        <v>399</v>
      </c>
      <c r="J183" s="19" t="s">
        <v>0</v>
      </c>
      <c r="K183" s="21">
        <v>420.83</v>
      </c>
      <c r="L183" s="22">
        <v>42082699.999999985</v>
      </c>
      <c r="M183" s="22">
        <v>30476828.791145679</v>
      </c>
      <c r="N183" s="22">
        <v>25101115.948032398</v>
      </c>
      <c r="O183" s="56">
        <f t="shared" si="7"/>
        <v>97660644.739178061</v>
      </c>
    </row>
    <row r="184" spans="1:17" ht="22.5" customHeight="1" x14ac:dyDescent="0.25">
      <c r="B184" s="313"/>
      <c r="C184" s="311"/>
      <c r="D184" s="19"/>
      <c r="E184" s="313"/>
      <c r="F184" s="19" t="s">
        <v>283</v>
      </c>
      <c r="G184" s="286"/>
      <c r="H184" s="293"/>
      <c r="I184" s="19" t="s">
        <v>400</v>
      </c>
      <c r="J184" s="19" t="s">
        <v>0</v>
      </c>
      <c r="K184" s="21">
        <v>512</v>
      </c>
      <c r="L184" s="22">
        <v>51200000.000000045</v>
      </c>
      <c r="M184" s="22">
        <v>35667364.603488073</v>
      </c>
      <c r="N184" s="22">
        <v>30050499.46500507</v>
      </c>
      <c r="O184" s="56">
        <f t="shared" si="7"/>
        <v>116917864.06849319</v>
      </c>
    </row>
    <row r="185" spans="1:17" ht="39" customHeight="1" x14ac:dyDescent="0.25">
      <c r="B185" s="19">
        <v>6</v>
      </c>
      <c r="C185" s="225" t="s">
        <v>802</v>
      </c>
      <c r="D185" s="187"/>
      <c r="E185" s="19" t="s">
        <v>657</v>
      </c>
      <c r="F185" s="19" t="s">
        <v>201</v>
      </c>
      <c r="G185" s="19"/>
      <c r="H185" s="20">
        <v>1139.6199999999999</v>
      </c>
      <c r="I185" s="23" t="s">
        <v>550</v>
      </c>
      <c r="J185" s="19" t="s">
        <v>0</v>
      </c>
      <c r="K185" s="21">
        <v>1139.6199999999999</v>
      </c>
      <c r="L185" s="22">
        <v>0</v>
      </c>
      <c r="M185" s="22">
        <v>0</v>
      </c>
      <c r="N185" s="22">
        <v>0</v>
      </c>
      <c r="O185" s="56">
        <f>SUM(L185:N185)</f>
        <v>0</v>
      </c>
    </row>
    <row r="186" spans="1:17" ht="12" thickBot="1" x14ac:dyDescent="0.3">
      <c r="C186" s="8"/>
      <c r="K186" s="7"/>
    </row>
    <row r="187" spans="1:17" s="2" customFormat="1" ht="22.5" customHeight="1" thickBot="1" x14ac:dyDescent="0.3">
      <c r="A187" s="1"/>
      <c r="E187" s="377" t="s">
        <v>413</v>
      </c>
      <c r="F187" s="378"/>
      <c r="G187" s="71" t="s">
        <v>677</v>
      </c>
      <c r="H187" s="394" t="s">
        <v>4</v>
      </c>
      <c r="I187" s="395"/>
      <c r="J187" s="396"/>
      <c r="K187" s="71" t="s">
        <v>677</v>
      </c>
      <c r="L187" s="99">
        <f>SUM(L175:L186)</f>
        <v>543777359.60000002</v>
      </c>
      <c r="M187" s="99">
        <f>SUM(M175:M186)</f>
        <v>952637817.75530338</v>
      </c>
      <c r="N187" s="99">
        <f>SUM(N175:N186)</f>
        <v>590691496.03203917</v>
      </c>
      <c r="O187" s="99">
        <f>SUM(O175:O186)</f>
        <v>2087106673.3873422</v>
      </c>
      <c r="P187" s="261"/>
      <c r="Q187" s="247"/>
    </row>
    <row r="188" spans="1:17" x14ac:dyDescent="0.25">
      <c r="C188" s="8"/>
      <c r="K188" s="7"/>
      <c r="M188" s="90">
        <f>SUM(M187:N187)</f>
        <v>1543329313.7873425</v>
      </c>
    </row>
    <row r="189" spans="1:17" x14ac:dyDescent="0.25">
      <c r="C189" s="8"/>
      <c r="K189" s="7"/>
      <c r="M189" s="235"/>
    </row>
    <row r="190" spans="1:17" x14ac:dyDescent="0.25">
      <c r="C190" s="8"/>
      <c r="K190" s="7"/>
    </row>
    <row r="191" spans="1:17" ht="12" thickBot="1" x14ac:dyDescent="0.3">
      <c r="C191" s="8"/>
      <c r="K191" s="7"/>
    </row>
    <row r="192" spans="1:17" s="2" customFormat="1" ht="28.5" customHeight="1" thickBot="1" x14ac:dyDescent="0.3">
      <c r="A192" s="1"/>
      <c r="B192" s="174" t="s">
        <v>310</v>
      </c>
      <c r="C192" s="175" t="s">
        <v>311</v>
      </c>
      <c r="D192" s="174" t="s">
        <v>741</v>
      </c>
      <c r="E192" s="175" t="s">
        <v>312</v>
      </c>
      <c r="F192" s="174" t="s">
        <v>313</v>
      </c>
      <c r="G192" s="201" t="s">
        <v>750</v>
      </c>
      <c r="H192" s="176" t="s">
        <v>314</v>
      </c>
      <c r="I192" s="174" t="s">
        <v>315</v>
      </c>
      <c r="J192" s="174" t="s">
        <v>316</v>
      </c>
      <c r="K192" s="174" t="s">
        <v>317</v>
      </c>
      <c r="L192" s="177" t="s">
        <v>318</v>
      </c>
      <c r="M192" s="177" t="s">
        <v>3</v>
      </c>
      <c r="N192" s="177" t="s">
        <v>5</v>
      </c>
      <c r="O192" s="177" t="s">
        <v>319</v>
      </c>
      <c r="P192" s="259"/>
      <c r="Q192" s="232"/>
    </row>
    <row r="193" spans="1:17" s="2" customFormat="1" ht="15.75" customHeight="1" x14ac:dyDescent="0.25">
      <c r="A193" s="1"/>
      <c r="B193" s="327" t="s">
        <v>558</v>
      </c>
      <c r="C193" s="328"/>
      <c r="D193" s="328"/>
      <c r="E193" s="328"/>
      <c r="F193" s="328"/>
      <c r="G193" s="329"/>
      <c r="H193" s="51" t="s">
        <v>320</v>
      </c>
      <c r="I193" s="309" t="s">
        <v>558</v>
      </c>
      <c r="J193" s="310"/>
      <c r="K193" s="55" t="s">
        <v>320</v>
      </c>
      <c r="L193" s="229"/>
      <c r="M193" s="230"/>
      <c r="N193" s="230"/>
      <c r="O193" s="231" t="s">
        <v>518</v>
      </c>
      <c r="P193" s="259"/>
      <c r="Q193" s="232"/>
    </row>
    <row r="194" spans="1:17" ht="25.5" customHeight="1" x14ac:dyDescent="0.25">
      <c r="B194" s="25">
        <v>1</v>
      </c>
      <c r="C194" s="89" t="s">
        <v>734</v>
      </c>
      <c r="D194" s="25"/>
      <c r="E194" s="25" t="s">
        <v>403</v>
      </c>
      <c r="F194" s="25" t="s">
        <v>302</v>
      </c>
      <c r="G194" s="25"/>
      <c r="H194" s="20">
        <v>1605</v>
      </c>
      <c r="I194" s="19" t="s">
        <v>401</v>
      </c>
      <c r="J194" s="19" t="s">
        <v>7</v>
      </c>
      <c r="K194" s="21">
        <v>802.5</v>
      </c>
      <c r="L194" s="27">
        <v>80249999.999999985</v>
      </c>
      <c r="M194" s="27">
        <v>119515183.30285461</v>
      </c>
      <c r="N194" s="27">
        <v>89699029.409474179</v>
      </c>
      <c r="O194" s="56">
        <f>SUM(L194:N194)</f>
        <v>289464212.71232879</v>
      </c>
    </row>
    <row r="195" spans="1:17" ht="27" customHeight="1" x14ac:dyDescent="0.25">
      <c r="B195" s="19">
        <v>2</v>
      </c>
      <c r="C195" s="35" t="s">
        <v>735</v>
      </c>
      <c r="D195" s="19"/>
      <c r="E195" s="19" t="s">
        <v>403</v>
      </c>
      <c r="F195" s="19" t="s">
        <v>414</v>
      </c>
      <c r="G195" s="19"/>
      <c r="H195" s="20">
        <v>55.02</v>
      </c>
      <c r="I195" s="19" t="s">
        <v>362</v>
      </c>
      <c r="J195" s="19" t="s">
        <v>0</v>
      </c>
      <c r="K195" s="21">
        <v>55.02</v>
      </c>
      <c r="L195" s="22">
        <v>5502000.0000000149</v>
      </c>
      <c r="M195" s="22">
        <v>40987484.791504063</v>
      </c>
      <c r="N195" s="22">
        <v>38059926.748221956</v>
      </c>
      <c r="O195" s="56">
        <f>SUM(L195:N195)</f>
        <v>84549411.539726034</v>
      </c>
    </row>
    <row r="196" spans="1:17" ht="22.5" customHeight="1" x14ac:dyDescent="0.25">
      <c r="B196" s="285">
        <v>3</v>
      </c>
      <c r="C196" s="298" t="s">
        <v>736</v>
      </c>
      <c r="D196" s="57"/>
      <c r="E196" s="285" t="s">
        <v>403</v>
      </c>
      <c r="F196" s="19" t="s">
        <v>299</v>
      </c>
      <c r="G196" s="285"/>
      <c r="H196" s="292">
        <v>1337</v>
      </c>
      <c r="I196" s="19" t="s">
        <v>260</v>
      </c>
      <c r="J196" s="19" t="s">
        <v>0</v>
      </c>
      <c r="K196" s="21">
        <v>668.5</v>
      </c>
      <c r="L196" s="22">
        <v>66850000</v>
      </c>
      <c r="M196" s="22">
        <v>155111128.23547328</v>
      </c>
      <c r="N196" s="22">
        <v>141194502.98370481</v>
      </c>
      <c r="O196" s="56">
        <f>SUM(L196:N196)</f>
        <v>363155631.21917808</v>
      </c>
    </row>
    <row r="197" spans="1:17" ht="22.5" customHeight="1" x14ac:dyDescent="0.25">
      <c r="B197" s="286"/>
      <c r="C197" s="299"/>
      <c r="D197" s="25"/>
      <c r="E197" s="286"/>
      <c r="F197" s="19" t="s">
        <v>298</v>
      </c>
      <c r="G197" s="286"/>
      <c r="H197" s="293"/>
      <c r="I197" s="19" t="s">
        <v>402</v>
      </c>
      <c r="J197" s="19" t="s">
        <v>7</v>
      </c>
      <c r="K197" s="21">
        <v>668.5</v>
      </c>
      <c r="L197" s="22">
        <v>66850000</v>
      </c>
      <c r="M197" s="22">
        <v>151598953.78443402</v>
      </c>
      <c r="N197" s="22">
        <v>140328269.32515502</v>
      </c>
      <c r="O197" s="56">
        <f>SUM(L197:N197)</f>
        <v>358777223.10958904</v>
      </c>
    </row>
    <row r="198" spans="1:17" ht="12" thickBot="1" x14ac:dyDescent="0.3">
      <c r="C198" s="8"/>
      <c r="K198" s="7"/>
    </row>
    <row r="199" spans="1:17" s="2" customFormat="1" ht="22.5" customHeight="1" thickBot="1" x14ac:dyDescent="0.3">
      <c r="A199" s="1"/>
      <c r="E199" s="377" t="s">
        <v>403</v>
      </c>
      <c r="F199" s="378"/>
      <c r="G199" s="71" t="s">
        <v>677</v>
      </c>
      <c r="H199" s="394" t="s">
        <v>4</v>
      </c>
      <c r="I199" s="395"/>
      <c r="J199" s="396"/>
      <c r="K199" s="71" t="s">
        <v>677</v>
      </c>
      <c r="L199" s="99">
        <f>SUM(L194:L198)</f>
        <v>219452000</v>
      </c>
      <c r="M199" s="99">
        <f>SUM(M194:M198)</f>
        <v>467212750.11426598</v>
      </c>
      <c r="N199" s="99">
        <f>SUM(N194:N198)</f>
        <v>409281728.46655595</v>
      </c>
      <c r="O199" s="99">
        <f>SUM(O194:O198)</f>
        <v>1095946478.580822</v>
      </c>
      <c r="P199" s="261"/>
      <c r="Q199" s="247"/>
    </row>
    <row r="200" spans="1:17" x14ac:dyDescent="0.25">
      <c r="C200" s="8"/>
      <c r="K200" s="7"/>
      <c r="M200" s="90">
        <f>SUM(M199:N199)</f>
        <v>876494478.58082199</v>
      </c>
    </row>
    <row r="201" spans="1:17" x14ac:dyDescent="0.25">
      <c r="C201" s="8"/>
      <c r="K201" s="7"/>
      <c r="M201" s="235"/>
    </row>
    <row r="202" spans="1:17" x14ac:dyDescent="0.25">
      <c r="C202" s="8"/>
      <c r="K202" s="7"/>
    </row>
    <row r="203" spans="1:17" ht="12" thickBot="1" x14ac:dyDescent="0.3">
      <c r="C203" s="8"/>
      <c r="K203" s="7"/>
    </row>
    <row r="204" spans="1:17" s="2" customFormat="1" ht="28.5" customHeight="1" thickBot="1" x14ac:dyDescent="0.3">
      <c r="A204" s="1"/>
      <c r="B204" s="174" t="s">
        <v>310</v>
      </c>
      <c r="C204" s="175" t="s">
        <v>311</v>
      </c>
      <c r="D204" s="174" t="s">
        <v>741</v>
      </c>
      <c r="E204" s="175" t="s">
        <v>312</v>
      </c>
      <c r="F204" s="174" t="s">
        <v>313</v>
      </c>
      <c r="G204" s="201" t="s">
        <v>750</v>
      </c>
      <c r="H204" s="176" t="s">
        <v>314</v>
      </c>
      <c r="I204" s="174" t="s">
        <v>315</v>
      </c>
      <c r="J204" s="174" t="s">
        <v>316</v>
      </c>
      <c r="K204" s="174" t="s">
        <v>317</v>
      </c>
      <c r="L204" s="177" t="s">
        <v>318</v>
      </c>
      <c r="M204" s="177" t="s">
        <v>3</v>
      </c>
      <c r="N204" s="177" t="s">
        <v>5</v>
      </c>
      <c r="O204" s="177" t="s">
        <v>319</v>
      </c>
      <c r="P204" s="259"/>
      <c r="Q204" s="232"/>
    </row>
    <row r="205" spans="1:17" s="2" customFormat="1" ht="15.75" customHeight="1" x14ac:dyDescent="0.25">
      <c r="A205" s="1"/>
      <c r="B205" s="327" t="s">
        <v>558</v>
      </c>
      <c r="C205" s="328"/>
      <c r="D205" s="328"/>
      <c r="E205" s="328"/>
      <c r="F205" s="328"/>
      <c r="G205" s="329"/>
      <c r="H205" s="51" t="s">
        <v>320</v>
      </c>
      <c r="I205" s="309" t="s">
        <v>558</v>
      </c>
      <c r="J205" s="310"/>
      <c r="K205" s="52" t="s">
        <v>320</v>
      </c>
      <c r="L205" s="229"/>
      <c r="M205" s="230"/>
      <c r="N205" s="230"/>
      <c r="O205" s="231" t="s">
        <v>518</v>
      </c>
      <c r="P205" s="259"/>
      <c r="Q205" s="232"/>
    </row>
    <row r="206" spans="1:17" ht="22.5" customHeight="1" x14ac:dyDescent="0.25">
      <c r="B206" s="285">
        <v>1</v>
      </c>
      <c r="C206" s="298" t="s">
        <v>737</v>
      </c>
      <c r="D206" s="57"/>
      <c r="E206" s="313" t="s">
        <v>410</v>
      </c>
      <c r="F206" s="25" t="s">
        <v>249</v>
      </c>
      <c r="G206" s="285"/>
      <c r="H206" s="292">
        <v>1143.75</v>
      </c>
      <c r="I206" s="19" t="s">
        <v>250</v>
      </c>
      <c r="J206" s="19" t="s">
        <v>0</v>
      </c>
      <c r="K206" s="21">
        <v>571.875</v>
      </c>
      <c r="L206" s="27">
        <v>57024623.520548001</v>
      </c>
      <c r="M206" s="27">
        <v>112270743.9168313</v>
      </c>
      <c r="N206" s="27">
        <v>108011744.71330567</v>
      </c>
      <c r="O206" s="56">
        <f t="shared" ref="O206:O218" si="8">SUM(L206:N206)</f>
        <v>277307112.15068495</v>
      </c>
    </row>
    <row r="207" spans="1:17" ht="22.5" customHeight="1" x14ac:dyDescent="0.25">
      <c r="B207" s="286"/>
      <c r="C207" s="299"/>
      <c r="D207" s="25"/>
      <c r="E207" s="313"/>
      <c r="F207" s="19" t="s">
        <v>251</v>
      </c>
      <c r="G207" s="286"/>
      <c r="H207" s="293"/>
      <c r="I207" s="19" t="s">
        <v>404</v>
      </c>
      <c r="J207" s="19" t="s">
        <v>7</v>
      </c>
      <c r="K207" s="21">
        <v>571.875</v>
      </c>
      <c r="L207" s="22">
        <v>57187500</v>
      </c>
      <c r="M207" s="22">
        <v>172296377.12844414</v>
      </c>
      <c r="N207" s="22">
        <v>153120085.28251475</v>
      </c>
      <c r="O207" s="56">
        <f t="shared" si="8"/>
        <v>382603962.41095889</v>
      </c>
    </row>
    <row r="208" spans="1:17" ht="38.25" customHeight="1" x14ac:dyDescent="0.25">
      <c r="B208" s="19">
        <v>2</v>
      </c>
      <c r="C208" s="35" t="s">
        <v>738</v>
      </c>
      <c r="D208" s="19"/>
      <c r="E208" s="19" t="s">
        <v>410</v>
      </c>
      <c r="F208" s="19" t="s">
        <v>161</v>
      </c>
      <c r="G208" s="19"/>
      <c r="H208" s="20">
        <v>1348.8</v>
      </c>
      <c r="I208" s="19" t="s">
        <v>408</v>
      </c>
      <c r="J208" s="19" t="s">
        <v>0</v>
      </c>
      <c r="K208" s="21">
        <v>1348.8</v>
      </c>
      <c r="L208" s="22">
        <v>0</v>
      </c>
      <c r="M208" s="22">
        <v>0</v>
      </c>
      <c r="N208" s="22">
        <v>0</v>
      </c>
      <c r="O208" s="56">
        <f t="shared" si="8"/>
        <v>0</v>
      </c>
    </row>
    <row r="209" spans="1:17" ht="38.25" customHeight="1" x14ac:dyDescent="0.25">
      <c r="B209" s="19">
        <v>3</v>
      </c>
      <c r="C209" s="35" t="s">
        <v>810</v>
      </c>
      <c r="D209" s="19">
        <v>51901</v>
      </c>
      <c r="E209" s="19" t="s">
        <v>410</v>
      </c>
      <c r="F209" s="19" t="s">
        <v>165</v>
      </c>
      <c r="G209" s="19" t="s">
        <v>666</v>
      </c>
      <c r="H209" s="20">
        <v>4409.2700000000004</v>
      </c>
      <c r="I209" s="19" t="s">
        <v>409</v>
      </c>
      <c r="J209" s="19" t="s">
        <v>0</v>
      </c>
      <c r="K209" s="21">
        <v>4409.2700000000004</v>
      </c>
      <c r="L209" s="22">
        <v>8.5205473005771637E-2</v>
      </c>
      <c r="M209" s="22">
        <v>0</v>
      </c>
      <c r="N209" s="22">
        <v>0</v>
      </c>
      <c r="O209" s="56">
        <f t="shared" si="8"/>
        <v>8.5205473005771637E-2</v>
      </c>
    </row>
    <row r="210" spans="1:17" ht="22.5" customHeight="1" x14ac:dyDescent="0.25">
      <c r="B210" s="285">
        <v>4</v>
      </c>
      <c r="C210" s="298" t="s">
        <v>770</v>
      </c>
      <c r="D210" s="285"/>
      <c r="E210" s="285" t="s">
        <v>410</v>
      </c>
      <c r="F210" s="19" t="s">
        <v>175</v>
      </c>
      <c r="G210" s="285"/>
      <c r="H210" s="292">
        <v>2118.88</v>
      </c>
      <c r="I210" s="23">
        <v>42391</v>
      </c>
      <c r="J210" s="19" t="s">
        <v>0</v>
      </c>
      <c r="K210" s="21">
        <v>1059.0899999999999</v>
      </c>
      <c r="L210" s="22">
        <v>0</v>
      </c>
      <c r="M210" s="22">
        <v>0</v>
      </c>
      <c r="N210" s="22">
        <v>0</v>
      </c>
      <c r="O210" s="56">
        <f t="shared" si="8"/>
        <v>0</v>
      </c>
    </row>
    <row r="211" spans="1:17" ht="22.5" customHeight="1" x14ac:dyDescent="0.25">
      <c r="B211" s="300"/>
      <c r="C211" s="344"/>
      <c r="D211" s="286"/>
      <c r="E211" s="300"/>
      <c r="F211" s="19" t="s">
        <v>176</v>
      </c>
      <c r="G211" s="286"/>
      <c r="H211" s="293"/>
      <c r="I211" s="23">
        <v>42523</v>
      </c>
      <c r="J211" s="19" t="s">
        <v>7</v>
      </c>
      <c r="K211" s="21">
        <v>1059.79</v>
      </c>
      <c r="L211" s="22">
        <v>0</v>
      </c>
      <c r="M211" s="22">
        <v>0</v>
      </c>
      <c r="N211" s="22">
        <v>0</v>
      </c>
      <c r="O211" s="56">
        <f t="shared" si="8"/>
        <v>0</v>
      </c>
    </row>
    <row r="212" spans="1:17" ht="22.5" customHeight="1" x14ac:dyDescent="0.25">
      <c r="B212" s="313">
        <v>5</v>
      </c>
      <c r="C212" s="375" t="s">
        <v>739</v>
      </c>
      <c r="D212" s="399" t="s">
        <v>764</v>
      </c>
      <c r="E212" s="313" t="s">
        <v>410</v>
      </c>
      <c r="F212" s="19" t="s">
        <v>191</v>
      </c>
      <c r="G212" s="285" t="s">
        <v>666</v>
      </c>
      <c r="H212" s="20">
        <v>3040.24</v>
      </c>
      <c r="I212" s="23">
        <v>42825</v>
      </c>
      <c r="J212" s="19" t="s">
        <v>0</v>
      </c>
      <c r="K212" s="21">
        <v>480.06</v>
      </c>
      <c r="L212" s="22">
        <v>0</v>
      </c>
      <c r="M212" s="22">
        <v>0</v>
      </c>
      <c r="N212" s="22">
        <v>0</v>
      </c>
      <c r="O212" s="56">
        <f t="shared" si="8"/>
        <v>0</v>
      </c>
    </row>
    <row r="213" spans="1:17" ht="22.5" customHeight="1" x14ac:dyDescent="0.25">
      <c r="B213" s="313"/>
      <c r="C213" s="376"/>
      <c r="D213" s="400"/>
      <c r="E213" s="313"/>
      <c r="F213" s="19" t="s">
        <v>192</v>
      </c>
      <c r="G213" s="286"/>
      <c r="H213" s="20">
        <v>3040.24</v>
      </c>
      <c r="I213" s="23">
        <v>42951</v>
      </c>
      <c r="J213" s="19" t="s">
        <v>7</v>
      </c>
      <c r="K213" s="21">
        <v>2560.1799999999998</v>
      </c>
      <c r="L213" s="22">
        <v>0</v>
      </c>
      <c r="M213" s="22">
        <v>-3.4026076287439424E-4</v>
      </c>
      <c r="N213" s="22">
        <v>3.4026076287439424E-4</v>
      </c>
      <c r="O213" s="56">
        <f t="shared" si="8"/>
        <v>0</v>
      </c>
    </row>
    <row r="214" spans="1:17" ht="39" customHeight="1" x14ac:dyDescent="0.25">
      <c r="B214" s="57">
        <v>6</v>
      </c>
      <c r="C214" s="35" t="s">
        <v>748</v>
      </c>
      <c r="D214" s="19">
        <v>59901</v>
      </c>
      <c r="E214" s="19" t="s">
        <v>410</v>
      </c>
      <c r="F214" s="19" t="s">
        <v>193</v>
      </c>
      <c r="G214" s="184"/>
      <c r="H214" s="21">
        <v>3203.64</v>
      </c>
      <c r="I214" s="23">
        <v>42985</v>
      </c>
      <c r="J214" s="19" t="s">
        <v>0</v>
      </c>
      <c r="K214" s="21">
        <v>3203.64</v>
      </c>
      <c r="L214" s="22">
        <v>0</v>
      </c>
      <c r="M214" s="22">
        <v>0</v>
      </c>
      <c r="N214" s="22">
        <v>0</v>
      </c>
      <c r="O214" s="56">
        <f t="shared" si="8"/>
        <v>0</v>
      </c>
    </row>
    <row r="215" spans="1:17" ht="28.5" customHeight="1" x14ac:dyDescent="0.25">
      <c r="B215" s="285">
        <v>7</v>
      </c>
      <c r="C215" s="323" t="s">
        <v>762</v>
      </c>
      <c r="D215" s="22"/>
      <c r="E215" s="19" t="s">
        <v>410</v>
      </c>
      <c r="F215" s="19" t="s">
        <v>194</v>
      </c>
      <c r="G215" s="19"/>
      <c r="H215" s="379">
        <v>1830</v>
      </c>
      <c r="I215" s="23">
        <v>42990</v>
      </c>
      <c r="J215" s="19" t="s">
        <v>0</v>
      </c>
      <c r="K215" s="21">
        <v>565.07000000000005</v>
      </c>
      <c r="L215" s="22">
        <v>22602882.58617945</v>
      </c>
      <c r="M215" s="22">
        <v>9290774.7285399325</v>
      </c>
      <c r="N215" s="22">
        <v>1281748.723002533</v>
      </c>
      <c r="O215" s="56">
        <f t="shared" si="8"/>
        <v>33175406.037721917</v>
      </c>
    </row>
    <row r="216" spans="1:17" ht="28.5" customHeight="1" x14ac:dyDescent="0.25">
      <c r="B216" s="286"/>
      <c r="C216" s="324"/>
      <c r="D216" s="25"/>
      <c r="E216" s="57" t="s">
        <v>410</v>
      </c>
      <c r="F216" s="19" t="s">
        <v>773</v>
      </c>
      <c r="G216" s="25"/>
      <c r="H216" s="380"/>
      <c r="I216" s="23">
        <v>43060</v>
      </c>
      <c r="J216" s="19" t="s">
        <v>7</v>
      </c>
      <c r="K216" s="21">
        <v>1264.93</v>
      </c>
      <c r="L216" s="22">
        <v>51304964.72829999</v>
      </c>
      <c r="M216" s="22">
        <v>20546814.581358299</v>
      </c>
      <c r="N216" s="22">
        <v>2916988.429534846</v>
      </c>
      <c r="O216" s="56">
        <f t="shared" si="8"/>
        <v>74768767.739193141</v>
      </c>
    </row>
    <row r="217" spans="1:17" ht="25.5" customHeight="1" x14ac:dyDescent="0.25">
      <c r="B217" s="285">
        <v>8</v>
      </c>
      <c r="C217" s="375" t="s">
        <v>740</v>
      </c>
      <c r="D217" s="340">
        <v>46301</v>
      </c>
      <c r="E217" s="285" t="s">
        <v>410</v>
      </c>
      <c r="F217" s="19" t="s">
        <v>197</v>
      </c>
      <c r="G217" s="285" t="s">
        <v>666</v>
      </c>
      <c r="H217" s="292">
        <v>2216.7199999999998</v>
      </c>
      <c r="I217" s="23" t="s">
        <v>549</v>
      </c>
      <c r="J217" s="19" t="s">
        <v>0</v>
      </c>
      <c r="K217" s="21">
        <v>1856.18</v>
      </c>
      <c r="L217" s="22">
        <v>0</v>
      </c>
      <c r="M217" s="22">
        <v>0</v>
      </c>
      <c r="N217" s="22">
        <v>0</v>
      </c>
      <c r="O217" s="56">
        <f t="shared" si="8"/>
        <v>0</v>
      </c>
    </row>
    <row r="218" spans="1:17" ht="25.5" customHeight="1" x14ac:dyDescent="0.25">
      <c r="B218" s="286"/>
      <c r="C218" s="376"/>
      <c r="D218" s="342"/>
      <c r="E218" s="286"/>
      <c r="F218" s="19" t="s">
        <v>198</v>
      </c>
      <c r="G218" s="286"/>
      <c r="H218" s="293"/>
      <c r="I218" s="23" t="s">
        <v>548</v>
      </c>
      <c r="J218" s="19" t="s">
        <v>7</v>
      </c>
      <c r="K218" s="21">
        <v>360.54</v>
      </c>
      <c r="L218" s="22">
        <v>0</v>
      </c>
      <c r="M218" s="22">
        <v>0</v>
      </c>
      <c r="N218" s="22">
        <v>0</v>
      </c>
      <c r="O218" s="56">
        <f t="shared" si="8"/>
        <v>0</v>
      </c>
    </row>
    <row r="219" spans="1:17" ht="22.5" customHeight="1" x14ac:dyDescent="0.25">
      <c r="B219" s="285">
        <v>9</v>
      </c>
      <c r="C219" s="375" t="s">
        <v>803</v>
      </c>
      <c r="D219" s="188"/>
      <c r="E219" s="285" t="s">
        <v>410</v>
      </c>
      <c r="F219" s="19" t="s">
        <v>199</v>
      </c>
      <c r="G219" s="57"/>
      <c r="H219" s="292">
        <v>2268.85</v>
      </c>
      <c r="I219" s="23" t="s">
        <v>804</v>
      </c>
      <c r="J219" s="19" t="s">
        <v>0</v>
      </c>
      <c r="K219" s="21">
        <v>1426.46</v>
      </c>
      <c r="L219" s="22">
        <v>0</v>
      </c>
      <c r="M219" s="22">
        <v>0</v>
      </c>
      <c r="N219" s="22">
        <v>0</v>
      </c>
      <c r="O219" s="56">
        <f>SUM(L219:N219)</f>
        <v>0</v>
      </c>
    </row>
    <row r="220" spans="1:17" ht="22.5" customHeight="1" x14ac:dyDescent="0.25">
      <c r="B220" s="286"/>
      <c r="C220" s="376"/>
      <c r="D220" s="190"/>
      <c r="E220" s="286"/>
      <c r="F220" s="19" t="s">
        <v>200</v>
      </c>
      <c r="G220" s="25"/>
      <c r="H220" s="293"/>
      <c r="I220" s="23" t="s">
        <v>523</v>
      </c>
      <c r="J220" s="19" t="s">
        <v>7</v>
      </c>
      <c r="K220" s="21">
        <v>842.39</v>
      </c>
      <c r="L220" s="22">
        <v>0</v>
      </c>
      <c r="M220" s="22">
        <v>0</v>
      </c>
      <c r="N220" s="22">
        <v>0</v>
      </c>
      <c r="O220" s="56">
        <f>SUM(L220:N220)</f>
        <v>0</v>
      </c>
    </row>
    <row r="221" spans="1:17" ht="22.5" customHeight="1" x14ac:dyDescent="0.25">
      <c r="B221" s="285">
        <v>10</v>
      </c>
      <c r="C221" s="397" t="s">
        <v>805</v>
      </c>
      <c r="D221" s="188"/>
      <c r="E221" s="285" t="s">
        <v>410</v>
      </c>
      <c r="F221" s="19" t="s">
        <v>204</v>
      </c>
      <c r="G221" s="19"/>
      <c r="H221" s="20" t="s">
        <v>558</v>
      </c>
      <c r="I221" s="23" t="s">
        <v>543</v>
      </c>
      <c r="J221" s="19" t="s">
        <v>0</v>
      </c>
      <c r="K221" s="21">
        <v>624.28</v>
      </c>
      <c r="L221" s="22">
        <v>0</v>
      </c>
      <c r="M221" s="22">
        <v>0</v>
      </c>
      <c r="N221" s="22">
        <v>0</v>
      </c>
      <c r="O221" s="56">
        <f>SUM(L221:N221)</f>
        <v>0</v>
      </c>
    </row>
    <row r="222" spans="1:17" ht="22.5" customHeight="1" x14ac:dyDescent="0.25">
      <c r="B222" s="286"/>
      <c r="C222" s="398"/>
      <c r="D222" s="190"/>
      <c r="E222" s="286"/>
      <c r="F222" s="19" t="s">
        <v>205</v>
      </c>
      <c r="G222" s="19"/>
      <c r="H222" s="20" t="s">
        <v>558</v>
      </c>
      <c r="I222" s="23" t="s">
        <v>806</v>
      </c>
      <c r="J222" s="19" t="s">
        <v>7</v>
      </c>
      <c r="K222" s="21">
        <v>118.79</v>
      </c>
      <c r="L222" s="22">
        <v>0</v>
      </c>
      <c r="M222" s="22">
        <v>0</v>
      </c>
      <c r="N222" s="22">
        <v>0</v>
      </c>
      <c r="O222" s="56">
        <f>SUM(L222:N222)</f>
        <v>0</v>
      </c>
    </row>
    <row r="223" spans="1:17" ht="12" thickBot="1" x14ac:dyDescent="0.3"/>
    <row r="224" spans="1:17" s="2" customFormat="1" ht="22.5" customHeight="1" thickBot="1" x14ac:dyDescent="0.3">
      <c r="A224" s="1"/>
      <c r="E224" s="377" t="s">
        <v>410</v>
      </c>
      <c r="F224" s="378"/>
      <c r="G224" s="71" t="s">
        <v>677</v>
      </c>
      <c r="H224" s="394" t="s">
        <v>4</v>
      </c>
      <c r="I224" s="395"/>
      <c r="J224" s="396"/>
      <c r="K224" s="71" t="s">
        <v>677</v>
      </c>
      <c r="L224" s="99">
        <f>SUM(L206:L223)</f>
        <v>188119970.92023289</v>
      </c>
      <c r="M224" s="99">
        <f>SUM(M206:M223)</f>
        <v>314404710.35483342</v>
      </c>
      <c r="N224" s="99">
        <f>SUM(N206:N223)</f>
        <v>265330567.14869803</v>
      </c>
      <c r="O224" s="99">
        <f>SUM(O206:O223)</f>
        <v>767855248.42376423</v>
      </c>
      <c r="P224" s="261"/>
      <c r="Q224" s="247"/>
    </row>
    <row r="225" spans="1:17" x14ac:dyDescent="0.25">
      <c r="M225" s="90">
        <f>SUM(M224:N224)</f>
        <v>579735277.50353146</v>
      </c>
    </row>
    <row r="226" spans="1:17" x14ac:dyDescent="0.25"/>
    <row r="227" spans="1:17" x14ac:dyDescent="0.25"/>
    <row r="228" spans="1:17" ht="12" thickBot="1" x14ac:dyDescent="0.3"/>
    <row r="229" spans="1:17" s="2" customFormat="1" ht="28.5" customHeight="1" thickBot="1" x14ac:dyDescent="0.3">
      <c r="A229" s="1"/>
      <c r="B229" s="174" t="s">
        <v>310</v>
      </c>
      <c r="C229" s="175" t="s">
        <v>311</v>
      </c>
      <c r="D229" s="174" t="s">
        <v>741</v>
      </c>
      <c r="E229" s="175" t="s">
        <v>312</v>
      </c>
      <c r="F229" s="174" t="s">
        <v>313</v>
      </c>
      <c r="G229" s="201" t="s">
        <v>750</v>
      </c>
      <c r="H229" s="176" t="s">
        <v>314</v>
      </c>
      <c r="I229" s="174" t="s">
        <v>315</v>
      </c>
      <c r="J229" s="174" t="s">
        <v>316</v>
      </c>
      <c r="K229" s="174" t="s">
        <v>317</v>
      </c>
      <c r="L229" s="177" t="s">
        <v>318</v>
      </c>
      <c r="M229" s="177" t="s">
        <v>3</v>
      </c>
      <c r="N229" s="177" t="s">
        <v>5</v>
      </c>
      <c r="O229" s="177" t="s">
        <v>319</v>
      </c>
      <c r="P229" s="259"/>
      <c r="Q229" s="232"/>
    </row>
    <row r="230" spans="1:17" s="2" customFormat="1" ht="15.75" customHeight="1" x14ac:dyDescent="0.25">
      <c r="A230" s="1"/>
      <c r="B230" s="327" t="s">
        <v>558</v>
      </c>
      <c r="C230" s="328"/>
      <c r="D230" s="328"/>
      <c r="E230" s="328"/>
      <c r="F230" s="328"/>
      <c r="G230" s="329"/>
      <c r="H230" s="51" t="s">
        <v>320</v>
      </c>
      <c r="I230" s="309" t="s">
        <v>558</v>
      </c>
      <c r="J230" s="310"/>
      <c r="K230" s="52" t="s">
        <v>320</v>
      </c>
      <c r="L230" s="229"/>
      <c r="M230" s="230"/>
      <c r="N230" s="230"/>
      <c r="O230" s="231" t="s">
        <v>518</v>
      </c>
      <c r="P230" s="259"/>
      <c r="Q230" s="232"/>
    </row>
    <row r="231" spans="1:17" ht="22.5" x14ac:dyDescent="0.25">
      <c r="B231" s="19">
        <v>1</v>
      </c>
      <c r="C231" s="35" t="s">
        <v>644</v>
      </c>
      <c r="D231" s="19"/>
      <c r="E231" s="19" t="s">
        <v>412</v>
      </c>
      <c r="F231" s="19" t="s">
        <v>162</v>
      </c>
      <c r="G231" s="19"/>
      <c r="H231" s="20">
        <v>376.4</v>
      </c>
      <c r="I231" s="19" t="s">
        <v>372</v>
      </c>
      <c r="J231" s="19" t="s">
        <v>0</v>
      </c>
      <c r="K231" s="21">
        <v>376.4</v>
      </c>
      <c r="L231" s="27">
        <v>37639999.999999836</v>
      </c>
      <c r="M231" s="27">
        <v>30918425.970140737</v>
      </c>
      <c r="N231" s="27">
        <v>6872642.4545167945</v>
      </c>
      <c r="O231" s="56">
        <f>SUM(L231:N231)</f>
        <v>75431068.424657375</v>
      </c>
    </row>
    <row r="232" spans="1:17" ht="12" thickBot="1" x14ac:dyDescent="0.3">
      <c r="C232" s="8"/>
      <c r="K232" s="7"/>
    </row>
    <row r="233" spans="1:17" s="2" customFormat="1" ht="22.5" customHeight="1" thickBot="1" x14ac:dyDescent="0.3">
      <c r="A233" s="1"/>
      <c r="E233" s="377" t="s">
        <v>412</v>
      </c>
      <c r="F233" s="378"/>
      <c r="G233" s="71" t="s">
        <v>677</v>
      </c>
      <c r="H233" s="394" t="s">
        <v>4</v>
      </c>
      <c r="I233" s="395"/>
      <c r="J233" s="396"/>
      <c r="K233" s="71" t="s">
        <v>677</v>
      </c>
      <c r="L233" s="99">
        <f>SUM(L231:L232)</f>
        <v>37639999.999999836</v>
      </c>
      <c r="M233" s="99">
        <f>SUM(M231:M232)</f>
        <v>30918425.970140737</v>
      </c>
      <c r="N233" s="99">
        <f>SUM(N231:N232)</f>
        <v>6872642.4545167945</v>
      </c>
      <c r="O233" s="99">
        <f>SUM(O231:O232)</f>
        <v>75431068.424657375</v>
      </c>
      <c r="P233" s="261"/>
      <c r="Q233" s="247"/>
    </row>
    <row r="234" spans="1:17" x14ac:dyDescent="0.25">
      <c r="M234" s="90">
        <f>SUM(M233+N233)</f>
        <v>37791068.424657531</v>
      </c>
    </row>
    <row r="235" spans="1:17" x14ac:dyDescent="0.25">
      <c r="M235" s="90">
        <f>SUM(M234:N234)</f>
        <v>37791068.424657531</v>
      </c>
    </row>
    <row r="236" spans="1:17" x14ac:dyDescent="0.25">
      <c r="M236" s="90"/>
    </row>
    <row r="237" spans="1:17" x14ac:dyDescent="0.25">
      <c r="M237" s="90"/>
    </row>
    <row r="238" spans="1:17" ht="12" thickBot="1" x14ac:dyDescent="0.3"/>
    <row r="239" spans="1:17" s="2" customFormat="1" ht="22.5" customHeight="1" thickBot="1" x14ac:dyDescent="0.3">
      <c r="A239" s="1"/>
      <c r="C239" s="385" t="s">
        <v>743</v>
      </c>
      <c r="D239" s="386"/>
      <c r="E239" s="387"/>
      <c r="F239" s="388"/>
      <c r="G239" s="1"/>
      <c r="H239" s="377" t="s">
        <v>469</v>
      </c>
      <c r="I239" s="393"/>
      <c r="J239" s="378"/>
      <c r="K239" s="71" t="s">
        <v>677</v>
      </c>
      <c r="L239" s="99">
        <f>SUM(L67+L99+L112+L126+L137+L152+L168+L187+L199+L224+L233)</f>
        <v>5240299421.9411478</v>
      </c>
      <c r="M239" s="99">
        <f>SUM(M67+M99+M112+M126+M137+M152+M168+M187+M199+M224+M233)</f>
        <v>8829890728.2047215</v>
      </c>
      <c r="N239" s="99">
        <f>SUM(N67+N99+N112+N126+N137+N152+N168+N187+N199+N224+N233)</f>
        <v>6150852358.0171442</v>
      </c>
      <c r="O239" s="99">
        <f>SUM(L239+M240)</f>
        <v>20221042508.163013</v>
      </c>
      <c r="P239" s="259"/>
      <c r="Q239" s="232"/>
    </row>
    <row r="240" spans="1:17" ht="22.5" customHeight="1" thickBot="1" x14ac:dyDescent="0.3">
      <c r="C240" s="389"/>
      <c r="D240" s="390"/>
      <c r="E240" s="391"/>
      <c r="F240" s="392"/>
      <c r="H240" s="377" t="s">
        <v>517</v>
      </c>
      <c r="I240" s="393"/>
      <c r="J240" s="378"/>
      <c r="K240" s="307" t="s">
        <v>677</v>
      </c>
      <c r="L240" s="308"/>
      <c r="M240" s="100">
        <f>SUM(M239+N239)</f>
        <v>14980743086.221867</v>
      </c>
      <c r="N240" s="101"/>
      <c r="O240" s="93" t="s">
        <v>558</v>
      </c>
    </row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</sheetData>
  <mergeCells count="308">
    <mergeCell ref="I174:J174"/>
    <mergeCell ref="B132:G132"/>
    <mergeCell ref="G28:G29"/>
    <mergeCell ref="E89:E91"/>
    <mergeCell ref="H163:H164"/>
    <mergeCell ref="B217:B218"/>
    <mergeCell ref="E159:E160"/>
    <mergeCell ref="H107:H108"/>
    <mergeCell ref="H109:H110"/>
    <mergeCell ref="H94:H95"/>
    <mergeCell ref="H144:H145"/>
    <mergeCell ref="H92:H93"/>
    <mergeCell ref="H159:H160"/>
    <mergeCell ref="H137:J137"/>
    <mergeCell ref="H187:J187"/>
    <mergeCell ref="B206:B207"/>
    <mergeCell ref="H199:J199"/>
    <mergeCell ref="E187:F187"/>
    <mergeCell ref="H147:H149"/>
    <mergeCell ref="H133:H134"/>
    <mergeCell ref="B92:B93"/>
    <mergeCell ref="C92:C93"/>
    <mergeCell ref="H165:H166"/>
    <mergeCell ref="C94:C95"/>
    <mergeCell ref="I143:J143"/>
    <mergeCell ref="I158:J158"/>
    <mergeCell ref="H78:H80"/>
    <mergeCell ref="E40:E41"/>
    <mergeCell ref="H16:H17"/>
    <mergeCell ref="E92:E93"/>
    <mergeCell ref="G87:G88"/>
    <mergeCell ref="G78:G80"/>
    <mergeCell ref="G43:G44"/>
    <mergeCell ref="G45:G46"/>
    <mergeCell ref="G47:G48"/>
    <mergeCell ref="G64:G65"/>
    <mergeCell ref="H83:H84"/>
    <mergeCell ref="H67:J67"/>
    <mergeCell ref="H53:H54"/>
    <mergeCell ref="H55:H56"/>
    <mergeCell ref="G76:G77"/>
    <mergeCell ref="G83:G84"/>
    <mergeCell ref="G53:G54"/>
    <mergeCell ref="G51:G52"/>
    <mergeCell ref="H24:H25"/>
    <mergeCell ref="H20:H21"/>
    <mergeCell ref="H57:H58"/>
    <mergeCell ref="G22:G23"/>
    <mergeCell ref="G24:G25"/>
    <mergeCell ref="G26:G27"/>
    <mergeCell ref="H31:H32"/>
    <mergeCell ref="B76:B77"/>
    <mergeCell ref="B51:B52"/>
    <mergeCell ref="B57:B58"/>
    <mergeCell ref="B59:B60"/>
    <mergeCell ref="B89:B91"/>
    <mergeCell ref="B85:B86"/>
    <mergeCell ref="C78:C80"/>
    <mergeCell ref="C51:C52"/>
    <mergeCell ref="B83:B84"/>
    <mergeCell ref="E51:E52"/>
    <mergeCell ref="G59:G60"/>
    <mergeCell ref="B73:G73"/>
    <mergeCell ref="E76:E77"/>
    <mergeCell ref="C76:C77"/>
    <mergeCell ref="B87:B88"/>
    <mergeCell ref="B78:B80"/>
    <mergeCell ref="B43:B44"/>
    <mergeCell ref="E43:E44"/>
    <mergeCell ref="D43:D44"/>
    <mergeCell ref="B37:B38"/>
    <mergeCell ref="E37:E38"/>
    <mergeCell ref="H64:H65"/>
    <mergeCell ref="H59:H60"/>
    <mergeCell ref="I5:J5"/>
    <mergeCell ref="I73:J73"/>
    <mergeCell ref="I105:J105"/>
    <mergeCell ref="I118:J118"/>
    <mergeCell ref="I132:J132"/>
    <mergeCell ref="C45:C46"/>
    <mergeCell ref="E45:E46"/>
    <mergeCell ref="C31:C32"/>
    <mergeCell ref="C37:C38"/>
    <mergeCell ref="G37:G38"/>
    <mergeCell ref="G40:G41"/>
    <mergeCell ref="G31:G32"/>
    <mergeCell ref="E78:E80"/>
    <mergeCell ref="D20:D21"/>
    <mergeCell ref="H112:J112"/>
    <mergeCell ref="G92:G93"/>
    <mergeCell ref="E83:E84"/>
    <mergeCell ref="E67:F67"/>
    <mergeCell ref="C57:C58"/>
    <mergeCell ref="E57:E58"/>
    <mergeCell ref="C59:C60"/>
    <mergeCell ref="E59:E60"/>
    <mergeCell ref="E55:E56"/>
    <mergeCell ref="C53:C54"/>
    <mergeCell ref="I193:J193"/>
    <mergeCell ref="H168:J168"/>
    <mergeCell ref="H175:H176"/>
    <mergeCell ref="H177:H178"/>
    <mergeCell ref="H179:H180"/>
    <mergeCell ref="H181:H182"/>
    <mergeCell ref="H183:H184"/>
    <mergeCell ref="H161:H162"/>
    <mergeCell ref="H10:H11"/>
    <mergeCell ref="H18:H19"/>
    <mergeCell ref="H22:H23"/>
    <mergeCell ref="H87:H88"/>
    <mergeCell ref="H99:J99"/>
    <mergeCell ref="H85:H86"/>
    <mergeCell ref="H14:H15"/>
    <mergeCell ref="H28:H29"/>
    <mergeCell ref="H47:H48"/>
    <mergeCell ref="H51:H52"/>
    <mergeCell ref="H40:H41"/>
    <mergeCell ref="H45:H46"/>
    <mergeCell ref="H76:H77"/>
    <mergeCell ref="H26:H27"/>
    <mergeCell ref="H126:J126"/>
    <mergeCell ref="H89:H91"/>
    <mergeCell ref="C210:C211"/>
    <mergeCell ref="E210:E211"/>
    <mergeCell ref="C217:C218"/>
    <mergeCell ref="G210:G211"/>
    <mergeCell ref="G212:G213"/>
    <mergeCell ref="G217:G218"/>
    <mergeCell ref="I230:J230"/>
    <mergeCell ref="B174:G174"/>
    <mergeCell ref="E212:E213"/>
    <mergeCell ref="D210:D211"/>
    <mergeCell ref="D212:D213"/>
    <mergeCell ref="E224:F224"/>
    <mergeCell ref="H224:J224"/>
    <mergeCell ref="I205:J205"/>
    <mergeCell ref="B210:B211"/>
    <mergeCell ref="H217:H218"/>
    <mergeCell ref="B221:B222"/>
    <mergeCell ref="B196:B197"/>
    <mergeCell ref="C196:C197"/>
    <mergeCell ref="E196:E197"/>
    <mergeCell ref="E177:E178"/>
    <mergeCell ref="B230:G230"/>
    <mergeCell ref="C215:C216"/>
    <mergeCell ref="B215:B216"/>
    <mergeCell ref="K240:L240"/>
    <mergeCell ref="C239:F240"/>
    <mergeCell ref="H239:J239"/>
    <mergeCell ref="H240:J240"/>
    <mergeCell ref="E233:F233"/>
    <mergeCell ref="H233:J233"/>
    <mergeCell ref="H152:J152"/>
    <mergeCell ref="H196:H197"/>
    <mergeCell ref="C177:C178"/>
    <mergeCell ref="C181:C182"/>
    <mergeCell ref="C183:C184"/>
    <mergeCell ref="D217:D218"/>
    <mergeCell ref="E217:E218"/>
    <mergeCell ref="H210:H211"/>
    <mergeCell ref="H206:H207"/>
    <mergeCell ref="G196:G197"/>
    <mergeCell ref="C206:C207"/>
    <mergeCell ref="G206:G207"/>
    <mergeCell ref="E206:E207"/>
    <mergeCell ref="C221:C222"/>
    <mergeCell ref="E221:E222"/>
    <mergeCell ref="E161:E162"/>
    <mergeCell ref="E165:E166"/>
    <mergeCell ref="G163:G164"/>
    <mergeCell ref="C161:C162"/>
    <mergeCell ref="B165:B166"/>
    <mergeCell ref="C163:C164"/>
    <mergeCell ref="E163:E164"/>
    <mergeCell ref="E106:E108"/>
    <mergeCell ref="E99:F99"/>
    <mergeCell ref="D144:D145"/>
    <mergeCell ref="G89:G91"/>
    <mergeCell ref="E85:E86"/>
    <mergeCell ref="C87:C88"/>
    <mergeCell ref="C85:C86"/>
    <mergeCell ref="C106:C108"/>
    <mergeCell ref="E87:E88"/>
    <mergeCell ref="C89:C91"/>
    <mergeCell ref="B143:G143"/>
    <mergeCell ref="B106:B108"/>
    <mergeCell ref="G107:G108"/>
    <mergeCell ref="B105:G105"/>
    <mergeCell ref="B118:G118"/>
    <mergeCell ref="E109:E110"/>
    <mergeCell ref="C133:C134"/>
    <mergeCell ref="E112:F112"/>
    <mergeCell ref="B94:B95"/>
    <mergeCell ref="E94:E95"/>
    <mergeCell ref="B5:G5"/>
    <mergeCell ref="G6:G7"/>
    <mergeCell ref="G14:G15"/>
    <mergeCell ref="G16:G17"/>
    <mergeCell ref="G18:G19"/>
    <mergeCell ref="C24:C25"/>
    <mergeCell ref="E24:E25"/>
    <mergeCell ref="B24:B25"/>
    <mergeCell ref="C10:C11"/>
    <mergeCell ref="B10:B11"/>
    <mergeCell ref="G10:G11"/>
    <mergeCell ref="B20:B21"/>
    <mergeCell ref="E20:E21"/>
    <mergeCell ref="E14:E15"/>
    <mergeCell ref="E16:E17"/>
    <mergeCell ref="C16:C17"/>
    <mergeCell ref="B16:B17"/>
    <mergeCell ref="E18:E19"/>
    <mergeCell ref="C18:C19"/>
    <mergeCell ref="B18:B19"/>
    <mergeCell ref="G20:G21"/>
    <mergeCell ref="C20:C21"/>
    <mergeCell ref="B22:B23"/>
    <mergeCell ref="C22:C23"/>
    <mergeCell ref="E181:E182"/>
    <mergeCell ref="E183:E184"/>
    <mergeCell ref="B183:B184"/>
    <mergeCell ref="B181:B182"/>
    <mergeCell ref="B179:B180"/>
    <mergeCell ref="B55:B56"/>
    <mergeCell ref="C83:C84"/>
    <mergeCell ref="B64:B65"/>
    <mergeCell ref="C64:C65"/>
    <mergeCell ref="E64:E65"/>
    <mergeCell ref="C55:C56"/>
    <mergeCell ref="E175:E176"/>
    <mergeCell ref="B175:B176"/>
    <mergeCell ref="B161:B162"/>
    <mergeCell ref="C159:C160"/>
    <mergeCell ref="C144:C145"/>
    <mergeCell ref="E144:E145"/>
    <mergeCell ref="E137:F137"/>
    <mergeCell ref="E133:E134"/>
    <mergeCell ref="E126:F126"/>
    <mergeCell ref="B158:G158"/>
    <mergeCell ref="B144:B145"/>
    <mergeCell ref="E168:F168"/>
    <mergeCell ref="C165:C166"/>
    <mergeCell ref="C6:C7"/>
    <mergeCell ref="E6:E7"/>
    <mergeCell ref="B6:B7"/>
    <mergeCell ref="C40:C41"/>
    <mergeCell ref="C47:C48"/>
    <mergeCell ref="B47:B48"/>
    <mergeCell ref="E47:E48"/>
    <mergeCell ref="E53:E54"/>
    <mergeCell ref="B53:B54"/>
    <mergeCell ref="B45:B46"/>
    <mergeCell ref="E10:E11"/>
    <mergeCell ref="C14:C15"/>
    <mergeCell ref="B14:B15"/>
    <mergeCell ref="E26:E27"/>
    <mergeCell ref="C26:C27"/>
    <mergeCell ref="E31:E32"/>
    <mergeCell ref="E22:E23"/>
    <mergeCell ref="B26:B27"/>
    <mergeCell ref="C212:C213"/>
    <mergeCell ref="H215:H216"/>
    <mergeCell ref="B122:B124"/>
    <mergeCell ref="C122:C124"/>
    <mergeCell ref="E122:E124"/>
    <mergeCell ref="B31:B32"/>
    <mergeCell ref="C28:C29"/>
    <mergeCell ref="E28:E29"/>
    <mergeCell ref="B28:B29"/>
    <mergeCell ref="G144:G145"/>
    <mergeCell ref="G109:G110"/>
    <mergeCell ref="B40:B41"/>
    <mergeCell ref="C43:C44"/>
    <mergeCell ref="G55:G56"/>
    <mergeCell ref="G57:G58"/>
    <mergeCell ref="G85:G86"/>
    <mergeCell ref="G94:G95"/>
    <mergeCell ref="B163:B164"/>
    <mergeCell ref="E152:F152"/>
    <mergeCell ref="C175:C176"/>
    <mergeCell ref="B133:B134"/>
    <mergeCell ref="B109:B110"/>
    <mergeCell ref="C109:C110"/>
    <mergeCell ref="G165:G166"/>
    <mergeCell ref="B219:B220"/>
    <mergeCell ref="C219:C220"/>
    <mergeCell ref="E219:E220"/>
    <mergeCell ref="H219:H220"/>
    <mergeCell ref="G181:G182"/>
    <mergeCell ref="G183:G184"/>
    <mergeCell ref="G133:G134"/>
    <mergeCell ref="G175:G176"/>
    <mergeCell ref="G177:G178"/>
    <mergeCell ref="G179:G180"/>
    <mergeCell ref="G147:G149"/>
    <mergeCell ref="G159:G160"/>
    <mergeCell ref="G161:G162"/>
    <mergeCell ref="B159:B160"/>
    <mergeCell ref="E147:E149"/>
    <mergeCell ref="C147:C149"/>
    <mergeCell ref="B147:B149"/>
    <mergeCell ref="B177:B178"/>
    <mergeCell ref="B193:G193"/>
    <mergeCell ref="B205:G205"/>
    <mergeCell ref="C179:C180"/>
    <mergeCell ref="E199:F199"/>
    <mergeCell ref="E179:E180"/>
    <mergeCell ref="B212:B213"/>
  </mergeCells>
  <pageMargins left="0.7" right="0.7" top="0.75" bottom="0.75" header="0.3" footer="0.3"/>
  <pageSetup scale="64" orientation="landscape" verticalDpi="0" r:id="rId1"/>
  <rowBreaks count="4" manualBreakCount="4">
    <brk id="36" max="16383" man="1"/>
    <brk id="71" max="16383" man="1"/>
    <brk id="141" max="16383" man="1"/>
    <brk id="1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60"/>
  <sheetViews>
    <sheetView showGridLines="0" workbookViewId="0">
      <pane ySplit="2" topLeftCell="A3" activePane="bottomLeft" state="frozen"/>
      <selection pane="bottomLeft"/>
    </sheetView>
  </sheetViews>
  <sheetFormatPr defaultColWidth="0" defaultRowHeight="14.25" zeroHeight="1" x14ac:dyDescent="0.2"/>
  <cols>
    <col min="1" max="1" width="2.85546875" style="106" customWidth="1"/>
    <col min="2" max="2" width="6.42578125" style="106" customWidth="1"/>
    <col min="3" max="3" width="13.5703125" style="106" customWidth="1"/>
    <col min="4" max="6" width="15.5703125" style="110" bestFit="1" customWidth="1"/>
    <col min="7" max="7" width="2.85546875" style="106" customWidth="1"/>
    <col min="8" max="8" width="6.140625" style="106" customWidth="1"/>
    <col min="9" max="9" width="13.7109375" style="106" customWidth="1"/>
    <col min="10" max="10" width="15.5703125" style="110" bestFit="1" customWidth="1"/>
    <col min="11" max="12" width="16.7109375" style="110" bestFit="1" customWidth="1"/>
    <col min="13" max="13" width="2.85546875" style="106" customWidth="1"/>
    <col min="14" max="14" width="10" style="106" hidden="1" customWidth="1"/>
    <col min="15" max="93" width="0" style="106" hidden="1" customWidth="1"/>
    <col min="94" max="94" width="10" style="106" hidden="1" customWidth="1"/>
    <col min="95" max="16384" width="9.140625" style="106" hidden="1"/>
  </cols>
  <sheetData>
    <row r="1" spans="2:18" ht="15" thickBot="1" x14ac:dyDescent="0.25"/>
    <row r="2" spans="2:18" s="107" customFormat="1" ht="28.5" customHeight="1" thickBot="1" x14ac:dyDescent="0.25">
      <c r="B2" s="425" t="s">
        <v>828</v>
      </c>
      <c r="C2" s="426"/>
      <c r="D2" s="426"/>
      <c r="E2" s="426"/>
      <c r="F2" s="426"/>
      <c r="G2" s="426"/>
      <c r="H2" s="426"/>
      <c r="I2" s="426"/>
      <c r="J2" s="426"/>
      <c r="K2" s="426"/>
      <c r="L2" s="427"/>
      <c r="M2" s="106"/>
      <c r="N2" s="104"/>
      <c r="O2" s="104"/>
      <c r="P2" s="104"/>
      <c r="Q2" s="104"/>
      <c r="R2" s="105"/>
    </row>
    <row r="3" spans="2:18" ht="15" thickBot="1" x14ac:dyDescent="0.25">
      <c r="B3" s="108"/>
      <c r="C3" s="108"/>
      <c r="D3" s="111"/>
      <c r="E3" s="111"/>
      <c r="F3" s="111"/>
      <c r="H3" s="108"/>
      <c r="I3" s="108"/>
      <c r="J3" s="111"/>
      <c r="K3" s="111"/>
      <c r="L3" s="111"/>
    </row>
    <row r="4" spans="2:18" ht="24.75" customHeight="1" thickBot="1" x14ac:dyDescent="0.25">
      <c r="B4" s="411" t="s">
        <v>21</v>
      </c>
      <c r="C4" s="412"/>
      <c r="D4" s="412"/>
      <c r="E4" s="412"/>
      <c r="F4" s="413"/>
      <c r="H4" s="416" t="s">
        <v>670</v>
      </c>
      <c r="I4" s="417"/>
      <c r="J4" s="417"/>
      <c r="K4" s="417"/>
      <c r="L4" s="418"/>
    </row>
    <row r="5" spans="2:18" ht="7.5" customHeight="1" thickBot="1" x14ac:dyDescent="0.25">
      <c r="B5" s="108"/>
      <c r="C5" s="108"/>
      <c r="D5" s="111"/>
      <c r="E5" s="111"/>
      <c r="F5" s="111"/>
      <c r="H5" s="108"/>
      <c r="I5" s="108"/>
      <c r="J5" s="111"/>
      <c r="K5" s="111"/>
      <c r="L5" s="111"/>
    </row>
    <row r="6" spans="2:18" ht="26.25" thickBot="1" x14ac:dyDescent="0.25">
      <c r="B6" s="145" t="s">
        <v>310</v>
      </c>
      <c r="C6" s="59" t="s">
        <v>312</v>
      </c>
      <c r="D6" s="60" t="s">
        <v>2</v>
      </c>
      <c r="E6" s="61" t="s">
        <v>559</v>
      </c>
      <c r="F6" s="60" t="s">
        <v>4</v>
      </c>
      <c r="H6" s="146" t="s">
        <v>310</v>
      </c>
      <c r="I6" s="62" t="s">
        <v>312</v>
      </c>
      <c r="J6" s="63" t="s">
        <v>2</v>
      </c>
      <c r="K6" s="64" t="s">
        <v>557</v>
      </c>
      <c r="L6" s="63" t="s">
        <v>4</v>
      </c>
    </row>
    <row r="7" spans="2:18" s="107" customFormat="1" x14ac:dyDescent="0.25">
      <c r="B7" s="431" t="s">
        <v>558</v>
      </c>
      <c r="C7" s="432"/>
      <c r="D7" s="428" t="s">
        <v>676</v>
      </c>
      <c r="E7" s="429"/>
      <c r="F7" s="430"/>
      <c r="H7" s="431" t="s">
        <v>558</v>
      </c>
      <c r="I7" s="432"/>
      <c r="J7" s="428" t="s">
        <v>676</v>
      </c>
      <c r="K7" s="429"/>
      <c r="L7" s="430"/>
    </row>
    <row r="8" spans="2:18" x14ac:dyDescent="0.2">
      <c r="B8" s="140" t="s">
        <v>759</v>
      </c>
      <c r="C8" s="114" t="s">
        <v>411</v>
      </c>
      <c r="D8" s="44">
        <v>106499151.26027396</v>
      </c>
      <c r="E8" s="44">
        <v>138694916.60958904</v>
      </c>
      <c r="F8" s="141">
        <f>SUM(D8:E8)</f>
        <v>245194067.869863</v>
      </c>
      <c r="H8" s="147" t="s">
        <v>759</v>
      </c>
      <c r="I8" s="114" t="s">
        <v>411</v>
      </c>
      <c r="J8" s="44">
        <v>145755900</v>
      </c>
      <c r="K8" s="44">
        <v>256248902</v>
      </c>
      <c r="L8" s="141">
        <f>SUM(J8:K8)</f>
        <v>402004802</v>
      </c>
    </row>
    <row r="9" spans="2:18" x14ac:dyDescent="0.2">
      <c r="B9" s="207"/>
      <c r="C9" s="208"/>
      <c r="D9" s="208"/>
      <c r="E9" s="208"/>
      <c r="F9" s="209"/>
      <c r="H9" s="210"/>
      <c r="I9" s="211"/>
      <c r="J9" s="211"/>
      <c r="K9" s="211"/>
      <c r="L9" s="212"/>
    </row>
    <row r="10" spans="2:18" x14ac:dyDescent="0.2">
      <c r="B10" s="140" t="s">
        <v>760</v>
      </c>
      <c r="C10" s="112" t="s">
        <v>509</v>
      </c>
      <c r="D10" s="113">
        <v>3545230.6027397253</v>
      </c>
      <c r="E10" s="113">
        <v>25463945.965753425</v>
      </c>
      <c r="F10" s="141">
        <f>SUM(D10:E10)</f>
        <v>29009176.56849315</v>
      </c>
      <c r="H10" s="142" t="s">
        <v>760</v>
      </c>
      <c r="I10" s="112" t="s">
        <v>410</v>
      </c>
      <c r="J10" s="115">
        <v>605361894.97871649</v>
      </c>
      <c r="K10" s="115">
        <v>522545886.51214373</v>
      </c>
      <c r="L10" s="148">
        <f>SUM(J10:K10)</f>
        <v>1127907781.4908602</v>
      </c>
    </row>
    <row r="11" spans="2:18" x14ac:dyDescent="0.2">
      <c r="B11" s="207"/>
      <c r="C11" s="208"/>
      <c r="D11" s="208"/>
      <c r="E11" s="208"/>
      <c r="F11" s="209"/>
      <c r="H11" s="210"/>
      <c r="I11" s="211"/>
      <c r="J11" s="211"/>
      <c r="K11" s="211"/>
      <c r="L11" s="212"/>
    </row>
    <row r="12" spans="2:18" x14ac:dyDescent="0.2">
      <c r="B12" s="140" t="s">
        <v>761</v>
      </c>
      <c r="C12" s="112" t="s">
        <v>410</v>
      </c>
      <c r="D12" s="113">
        <v>5698974.7808219194</v>
      </c>
      <c r="E12" s="113">
        <v>27074686.657534249</v>
      </c>
      <c r="F12" s="141">
        <f>SUM(D12:E12)</f>
        <v>32773661.438356169</v>
      </c>
      <c r="H12" s="142" t="s">
        <v>761</v>
      </c>
      <c r="I12" s="112" t="s">
        <v>510</v>
      </c>
      <c r="J12" s="115">
        <v>3217611827.5656686</v>
      </c>
      <c r="K12" s="115">
        <v>3094318615.4984517</v>
      </c>
      <c r="L12" s="148">
        <f>SUM(J12:K12)</f>
        <v>6311930443.0641203</v>
      </c>
    </row>
    <row r="13" spans="2:18" x14ac:dyDescent="0.2">
      <c r="B13" s="207"/>
      <c r="C13" s="208"/>
      <c r="D13" s="208"/>
      <c r="E13" s="208"/>
      <c r="F13" s="209"/>
      <c r="H13" s="210"/>
      <c r="I13" s="211"/>
      <c r="J13" s="211"/>
      <c r="K13" s="211"/>
      <c r="L13" s="212"/>
    </row>
    <row r="14" spans="2:18" x14ac:dyDescent="0.2">
      <c r="B14" s="140" t="s">
        <v>812</v>
      </c>
      <c r="C14" s="112" t="s">
        <v>460</v>
      </c>
      <c r="D14" s="113">
        <v>183740.8767123287</v>
      </c>
      <c r="E14" s="113">
        <v>728787</v>
      </c>
      <c r="F14" s="141">
        <f>SUM(D14:E14)</f>
        <v>912527.87671232875</v>
      </c>
      <c r="H14" s="142" t="s">
        <v>812</v>
      </c>
      <c r="I14" s="112" t="s">
        <v>381</v>
      </c>
      <c r="J14" s="115">
        <v>0.26849315071012825</v>
      </c>
      <c r="K14" s="115">
        <v>0</v>
      </c>
      <c r="L14" s="148">
        <f>SUM(J14:K14)</f>
        <v>0.26849315071012825</v>
      </c>
    </row>
    <row r="15" spans="2:18" x14ac:dyDescent="0.2">
      <c r="B15" s="207"/>
      <c r="C15" s="208"/>
      <c r="D15" s="208"/>
      <c r="E15" s="208"/>
      <c r="F15" s="209"/>
      <c r="H15" s="210"/>
      <c r="I15" s="211"/>
      <c r="J15" s="211"/>
      <c r="K15" s="211"/>
      <c r="L15" s="212"/>
    </row>
    <row r="16" spans="2:18" x14ac:dyDescent="0.2">
      <c r="B16" s="140" t="s">
        <v>819</v>
      </c>
      <c r="C16" s="112" t="s">
        <v>378</v>
      </c>
      <c r="D16" s="113">
        <v>46690278.534246564</v>
      </c>
      <c r="E16" s="113">
        <v>80487864.85958904</v>
      </c>
      <c r="F16" s="141">
        <f>SUM(D16:E16)</f>
        <v>127178143.3938356</v>
      </c>
      <c r="H16" s="142" t="s">
        <v>819</v>
      </c>
      <c r="I16" s="112" t="s">
        <v>413</v>
      </c>
      <c r="J16" s="115">
        <v>1092240401.5999999</v>
      </c>
      <c r="K16" s="115">
        <v>1462960531.4078686</v>
      </c>
      <c r="L16" s="148">
        <f>SUM(J16:K16)</f>
        <v>2555200933.0078688</v>
      </c>
    </row>
    <row r="17" spans="2:12" x14ac:dyDescent="0.2">
      <c r="B17" s="207"/>
      <c r="C17" s="208"/>
      <c r="D17" s="208"/>
      <c r="E17" s="208"/>
      <c r="F17" s="209"/>
      <c r="H17" s="210"/>
      <c r="I17" s="211"/>
      <c r="J17" s="211"/>
      <c r="K17" s="211"/>
      <c r="L17" s="212"/>
    </row>
    <row r="18" spans="2:12" x14ac:dyDescent="0.2">
      <c r="B18" s="140" t="s">
        <v>830</v>
      </c>
      <c r="C18" s="112" t="s">
        <v>510</v>
      </c>
      <c r="D18" s="113">
        <v>191653106.96832192</v>
      </c>
      <c r="E18" s="113">
        <v>154360000.71489727</v>
      </c>
      <c r="F18" s="141">
        <f>SUM(D18:E18)</f>
        <v>346013107.68321919</v>
      </c>
      <c r="H18" s="142" t="s">
        <v>830</v>
      </c>
      <c r="I18" s="112" t="s">
        <v>371</v>
      </c>
      <c r="J18" s="115">
        <v>514030219.43789023</v>
      </c>
      <c r="K18" s="115">
        <v>381277865.20386159</v>
      </c>
      <c r="L18" s="148">
        <f>SUM(J18:K18)</f>
        <v>895308084.64175177</v>
      </c>
    </row>
    <row r="19" spans="2:12" x14ac:dyDescent="0.2">
      <c r="B19" s="207"/>
      <c r="C19" s="208"/>
      <c r="D19" s="208"/>
      <c r="E19" s="208"/>
      <c r="F19" s="209"/>
      <c r="H19" s="210"/>
      <c r="I19" s="211"/>
      <c r="J19" s="211"/>
      <c r="K19" s="211"/>
      <c r="L19" s="212"/>
    </row>
    <row r="20" spans="2:12" x14ac:dyDescent="0.2">
      <c r="B20" s="140" t="s">
        <v>831</v>
      </c>
      <c r="C20" s="112" t="s">
        <v>385</v>
      </c>
      <c r="D20" s="113">
        <v>84548344.00000003</v>
      </c>
      <c r="E20" s="113">
        <v>524177076.98630136</v>
      </c>
      <c r="F20" s="141">
        <f>SUM(D20:E20)</f>
        <v>608725420.98630142</v>
      </c>
      <c r="H20" s="142" t="s">
        <v>831</v>
      </c>
      <c r="I20" s="112" t="s">
        <v>412</v>
      </c>
      <c r="J20" s="115">
        <v>290400000</v>
      </c>
      <c r="K20" s="115">
        <v>412743579.7945205</v>
      </c>
      <c r="L20" s="148">
        <f>SUM(J20:K20)</f>
        <v>703143579.7945205</v>
      </c>
    </row>
    <row r="21" spans="2:12" x14ac:dyDescent="0.2">
      <c r="B21" s="207"/>
      <c r="C21" s="208"/>
      <c r="D21" s="208"/>
      <c r="E21" s="208"/>
      <c r="F21" s="209"/>
      <c r="H21" s="210"/>
      <c r="I21" s="211"/>
      <c r="J21" s="211"/>
      <c r="K21" s="211"/>
      <c r="L21" s="212"/>
    </row>
    <row r="22" spans="2:12" ht="15" thickBot="1" x14ac:dyDescent="0.25">
      <c r="B22" s="157" t="s">
        <v>832</v>
      </c>
      <c r="C22" s="263" t="s">
        <v>371</v>
      </c>
      <c r="D22" s="46">
        <v>32859392.089041099</v>
      </c>
      <c r="E22" s="46">
        <v>69045822.301369876</v>
      </c>
      <c r="F22" s="144">
        <f>SUM(D22:E22)</f>
        <v>101905214.39041097</v>
      </c>
      <c r="H22" s="149" t="s">
        <v>558</v>
      </c>
      <c r="I22" s="263" t="s">
        <v>558</v>
      </c>
      <c r="J22" s="120" t="s">
        <v>558</v>
      </c>
      <c r="K22" s="120" t="s">
        <v>558</v>
      </c>
      <c r="L22" s="264" t="s">
        <v>558</v>
      </c>
    </row>
    <row r="23" spans="2:12" ht="7.5" customHeight="1" thickBot="1" x14ac:dyDescent="0.25">
      <c r="B23" s="108"/>
      <c r="C23" s="108"/>
      <c r="D23" s="111"/>
      <c r="E23" s="111"/>
      <c r="F23" s="111"/>
      <c r="H23" s="108"/>
      <c r="I23" s="108"/>
      <c r="J23" s="111"/>
      <c r="K23" s="111"/>
      <c r="L23" s="111"/>
    </row>
    <row r="24" spans="2:12" s="118" customFormat="1" ht="25.5" customHeight="1" thickBot="1" x14ac:dyDescent="0.25">
      <c r="B24" s="414" t="s">
        <v>4</v>
      </c>
      <c r="C24" s="415"/>
      <c r="D24" s="102">
        <f>SUM(D8:D23)</f>
        <v>471678219.11215758</v>
      </c>
      <c r="E24" s="102">
        <f>SUM(E8:E23)</f>
        <v>1020033101.0950344</v>
      </c>
      <c r="F24" s="102">
        <f>SUM(F8:F23)</f>
        <v>1491711320.2071917</v>
      </c>
      <c r="H24" s="416" t="s">
        <v>4</v>
      </c>
      <c r="I24" s="418"/>
      <c r="J24" s="103">
        <f>SUM(J8:J23)</f>
        <v>5865400243.8507681</v>
      </c>
      <c r="K24" s="103">
        <f>SUM(K8:K23)</f>
        <v>6130095380.4168453</v>
      </c>
      <c r="L24" s="103">
        <f>SUM(L8:L23)</f>
        <v>11995495624.267614</v>
      </c>
    </row>
    <row r="25" spans="2:12" x14ac:dyDescent="0.2"/>
    <row r="26" spans="2:12" ht="15" thickBot="1" x14ac:dyDescent="0.25"/>
    <row r="27" spans="2:12" ht="23.25" customHeight="1" thickBot="1" x14ac:dyDescent="0.25">
      <c r="B27" s="406" t="s">
        <v>671</v>
      </c>
      <c r="C27" s="419"/>
      <c r="D27" s="419"/>
      <c r="E27" s="419"/>
      <c r="F27" s="407"/>
      <c r="H27" s="408" t="s">
        <v>672</v>
      </c>
      <c r="I27" s="409"/>
      <c r="J27" s="409"/>
      <c r="K27" s="409"/>
      <c r="L27" s="410"/>
    </row>
    <row r="28" spans="2:12" ht="7.5" customHeight="1" thickBot="1" x14ac:dyDescent="0.25">
      <c r="B28" s="108"/>
      <c r="C28" s="108"/>
      <c r="D28" s="111"/>
      <c r="E28" s="111"/>
      <c r="F28" s="111"/>
      <c r="H28" s="108"/>
      <c r="I28" s="108"/>
      <c r="J28" s="111"/>
      <c r="K28" s="111"/>
      <c r="L28" s="111"/>
    </row>
    <row r="29" spans="2:12" ht="26.25" thickBot="1" x14ac:dyDescent="0.25">
      <c r="B29" s="155" t="s">
        <v>310</v>
      </c>
      <c r="C29" s="65" t="s">
        <v>312</v>
      </c>
      <c r="D29" s="66" t="s">
        <v>2</v>
      </c>
      <c r="E29" s="67" t="s">
        <v>557</v>
      </c>
      <c r="F29" s="66" t="s">
        <v>4</v>
      </c>
      <c r="H29" s="154" t="s">
        <v>310</v>
      </c>
      <c r="I29" s="68" t="s">
        <v>312</v>
      </c>
      <c r="J29" s="69" t="s">
        <v>2</v>
      </c>
      <c r="K29" s="70" t="s">
        <v>559</v>
      </c>
      <c r="L29" s="69" t="s">
        <v>4</v>
      </c>
    </row>
    <row r="30" spans="2:12" x14ac:dyDescent="0.2">
      <c r="B30" s="420" t="s">
        <v>558</v>
      </c>
      <c r="C30" s="421"/>
      <c r="D30" s="422" t="s">
        <v>676</v>
      </c>
      <c r="E30" s="423"/>
      <c r="F30" s="424"/>
      <c r="H30" s="420" t="s">
        <v>558</v>
      </c>
      <c r="I30" s="421"/>
      <c r="J30" s="422" t="s">
        <v>676</v>
      </c>
      <c r="K30" s="423"/>
      <c r="L30" s="424"/>
    </row>
    <row r="31" spans="2:12" x14ac:dyDescent="0.2">
      <c r="B31" s="147" t="s">
        <v>759</v>
      </c>
      <c r="C31" s="114" t="s">
        <v>510</v>
      </c>
      <c r="D31" s="44">
        <v>719736586.52847958</v>
      </c>
      <c r="E31" s="44">
        <v>646745254.04786301</v>
      </c>
      <c r="F31" s="141">
        <f>SUM(D31:E31)</f>
        <v>1366481840.5763426</v>
      </c>
      <c r="H31" s="147" t="s">
        <v>759</v>
      </c>
      <c r="I31" s="114" t="s">
        <v>510</v>
      </c>
      <c r="J31" s="44">
        <v>2714207521.0176167</v>
      </c>
      <c r="K31" s="44">
        <v>5466512347.1333284</v>
      </c>
      <c r="L31" s="141">
        <f>SUM(J31:K31)</f>
        <v>8180719868.1509457</v>
      </c>
    </row>
    <row r="32" spans="2:12" x14ac:dyDescent="0.2">
      <c r="B32" s="213"/>
      <c r="C32" s="214"/>
      <c r="D32" s="214"/>
      <c r="E32" s="214"/>
      <c r="F32" s="215"/>
      <c r="H32" s="216"/>
      <c r="I32" s="217"/>
      <c r="J32" s="217"/>
      <c r="K32" s="217"/>
      <c r="L32" s="218"/>
    </row>
    <row r="33" spans="2:12" x14ac:dyDescent="0.2">
      <c r="B33" s="147" t="s">
        <v>760</v>
      </c>
      <c r="C33" s="116" t="s">
        <v>371</v>
      </c>
      <c r="D33" s="115">
        <v>0.25369863584637642</v>
      </c>
      <c r="E33" s="115">
        <v>0</v>
      </c>
      <c r="F33" s="151">
        <f>SUM(D33:E33)</f>
        <v>0.25369863584637642</v>
      </c>
      <c r="H33" s="150" t="s">
        <v>760</v>
      </c>
      <c r="I33" s="116" t="s">
        <v>371</v>
      </c>
      <c r="J33" s="115">
        <v>851048812.01917803</v>
      </c>
      <c r="K33" s="115">
        <v>3731319334.9135561</v>
      </c>
      <c r="L33" s="151">
        <f>SUM(J33:K33)</f>
        <v>4582368146.9327345</v>
      </c>
    </row>
    <row r="34" spans="2:12" x14ac:dyDescent="0.2">
      <c r="B34" s="213"/>
      <c r="C34" s="214"/>
      <c r="D34" s="214"/>
      <c r="E34" s="214"/>
      <c r="F34" s="215"/>
      <c r="H34" s="216"/>
      <c r="I34" s="217"/>
      <c r="J34" s="217"/>
      <c r="K34" s="217"/>
      <c r="L34" s="218"/>
    </row>
    <row r="35" spans="2:12" x14ac:dyDescent="0.2">
      <c r="B35" s="147" t="s">
        <v>761</v>
      </c>
      <c r="C35" s="116" t="s">
        <v>410</v>
      </c>
      <c r="D35" s="115">
        <v>399929172.74663705</v>
      </c>
      <c r="E35" s="115">
        <v>64077766.865753435</v>
      </c>
      <c r="F35" s="151">
        <f>SUM(D35:E35)</f>
        <v>464006939.61239046</v>
      </c>
      <c r="H35" s="150" t="s">
        <v>761</v>
      </c>
      <c r="I35" s="116" t="s">
        <v>378</v>
      </c>
      <c r="J35" s="115">
        <v>77450999.999999985</v>
      </c>
      <c r="K35" s="115">
        <v>738300401.86301374</v>
      </c>
      <c r="L35" s="151">
        <f>SUM(J35:K35)</f>
        <v>815751401.86301374</v>
      </c>
    </row>
    <row r="36" spans="2:12" x14ac:dyDescent="0.2">
      <c r="B36" s="213"/>
      <c r="C36" s="214"/>
      <c r="D36" s="214"/>
      <c r="E36" s="214"/>
      <c r="F36" s="215"/>
      <c r="H36" s="216"/>
      <c r="I36" s="217"/>
      <c r="J36" s="217"/>
      <c r="K36" s="217"/>
      <c r="L36" s="218"/>
    </row>
    <row r="37" spans="2:12" x14ac:dyDescent="0.2">
      <c r="B37" s="147" t="s">
        <v>812</v>
      </c>
      <c r="C37" s="116" t="s">
        <v>413</v>
      </c>
      <c r="D37" s="115">
        <v>496289296.84920382</v>
      </c>
      <c r="E37" s="115">
        <v>568367379.35207868</v>
      </c>
      <c r="F37" s="151">
        <f>SUM(D37:E37)</f>
        <v>1064656676.2012825</v>
      </c>
      <c r="H37" s="142" t="s">
        <v>812</v>
      </c>
      <c r="I37" s="116" t="s">
        <v>381</v>
      </c>
      <c r="J37" s="115">
        <v>56783048.972602688</v>
      </c>
      <c r="K37" s="115">
        <v>234236852.02739727</v>
      </c>
      <c r="L37" s="151">
        <f>SUM(J37:K37)</f>
        <v>291019900.99999994</v>
      </c>
    </row>
    <row r="38" spans="2:12" x14ac:dyDescent="0.2">
      <c r="B38" s="213"/>
      <c r="C38" s="214"/>
      <c r="D38" s="214"/>
      <c r="E38" s="214"/>
      <c r="F38" s="215"/>
      <c r="H38" s="216"/>
      <c r="I38" s="217"/>
      <c r="J38" s="217"/>
      <c r="K38" s="217"/>
      <c r="L38" s="218"/>
    </row>
    <row r="39" spans="2:12" x14ac:dyDescent="0.2">
      <c r="B39" s="147" t="s">
        <v>558</v>
      </c>
      <c r="C39" s="109" t="s">
        <v>558</v>
      </c>
      <c r="D39" s="121" t="s">
        <v>558</v>
      </c>
      <c r="E39" s="121" t="s">
        <v>558</v>
      </c>
      <c r="F39" s="156" t="s">
        <v>558</v>
      </c>
      <c r="H39" s="142" t="s">
        <v>819</v>
      </c>
      <c r="I39" s="116" t="s">
        <v>385</v>
      </c>
      <c r="J39" s="115">
        <v>7589344.0000000037</v>
      </c>
      <c r="K39" s="115">
        <v>15137173.94520548</v>
      </c>
      <c r="L39" s="151">
        <f>SUM(J39:K39)</f>
        <v>22726517.945205484</v>
      </c>
    </row>
    <row r="40" spans="2:12" x14ac:dyDescent="0.2">
      <c r="B40" s="213"/>
      <c r="C40" s="214"/>
      <c r="D40" s="214"/>
      <c r="E40" s="214"/>
      <c r="F40" s="215"/>
      <c r="H40" s="216"/>
      <c r="I40" s="217"/>
      <c r="J40" s="217"/>
      <c r="K40" s="217"/>
      <c r="L40" s="218"/>
    </row>
    <row r="41" spans="2:12" x14ac:dyDescent="0.2">
      <c r="B41" s="147" t="s">
        <v>558</v>
      </c>
      <c r="C41" s="109" t="s">
        <v>558</v>
      </c>
      <c r="D41" s="121" t="s">
        <v>558</v>
      </c>
      <c r="E41" s="121" t="s">
        <v>558</v>
      </c>
      <c r="F41" s="156" t="s">
        <v>558</v>
      </c>
      <c r="H41" s="142" t="s">
        <v>830</v>
      </c>
      <c r="I41" s="116" t="s">
        <v>411</v>
      </c>
      <c r="J41" s="115">
        <v>230818335.35672331</v>
      </c>
      <c r="K41" s="115">
        <v>308702229.67534244</v>
      </c>
      <c r="L41" s="151">
        <f>SUM(J41:K41)</f>
        <v>539520565.03206575</v>
      </c>
    </row>
    <row r="42" spans="2:12" x14ac:dyDescent="0.2">
      <c r="B42" s="213"/>
      <c r="C42" s="214"/>
      <c r="D42" s="214"/>
      <c r="E42" s="214"/>
      <c r="F42" s="215"/>
      <c r="H42" s="216"/>
      <c r="I42" s="217"/>
      <c r="J42" s="217"/>
      <c r="K42" s="217"/>
      <c r="L42" s="218"/>
    </row>
    <row r="43" spans="2:12" x14ac:dyDescent="0.2">
      <c r="B43" s="147" t="s">
        <v>558</v>
      </c>
      <c r="C43" s="109" t="s">
        <v>558</v>
      </c>
      <c r="D43" s="121" t="s">
        <v>558</v>
      </c>
      <c r="E43" s="121" t="s">
        <v>558</v>
      </c>
      <c r="F43" s="156" t="s">
        <v>558</v>
      </c>
      <c r="H43" s="142" t="s">
        <v>831</v>
      </c>
      <c r="I43" s="116" t="s">
        <v>509</v>
      </c>
      <c r="J43" s="115">
        <v>313412030.05479449</v>
      </c>
      <c r="K43" s="115">
        <v>1449184608.3676713</v>
      </c>
      <c r="L43" s="151">
        <f>SUM(J43:K43)</f>
        <v>1762596638.4224658</v>
      </c>
    </row>
    <row r="44" spans="2:12" x14ac:dyDescent="0.2">
      <c r="B44" s="213"/>
      <c r="C44" s="214"/>
      <c r="D44" s="214"/>
      <c r="E44" s="214"/>
      <c r="F44" s="215"/>
      <c r="H44" s="216"/>
      <c r="I44" s="217"/>
      <c r="J44" s="217"/>
      <c r="K44" s="217"/>
      <c r="L44" s="218"/>
    </row>
    <row r="45" spans="2:12" x14ac:dyDescent="0.2">
      <c r="B45" s="147" t="s">
        <v>558</v>
      </c>
      <c r="C45" s="109" t="s">
        <v>558</v>
      </c>
      <c r="D45" s="121" t="s">
        <v>558</v>
      </c>
      <c r="E45" s="121" t="s">
        <v>558</v>
      </c>
      <c r="F45" s="156" t="s">
        <v>558</v>
      </c>
      <c r="H45" s="142" t="s">
        <v>832</v>
      </c>
      <c r="I45" s="116" t="s">
        <v>413</v>
      </c>
      <c r="J45" s="115">
        <v>543777359.60000002</v>
      </c>
      <c r="K45" s="115">
        <v>1543329313.7873425</v>
      </c>
      <c r="L45" s="151">
        <f>SUM(J45:K45)</f>
        <v>2087106673.3873425</v>
      </c>
    </row>
    <row r="46" spans="2:12" x14ac:dyDescent="0.2">
      <c r="B46" s="213"/>
      <c r="C46" s="214"/>
      <c r="D46" s="214"/>
      <c r="E46" s="214"/>
      <c r="F46" s="215"/>
      <c r="H46" s="216"/>
      <c r="I46" s="217"/>
      <c r="J46" s="217"/>
      <c r="K46" s="217"/>
      <c r="L46" s="218"/>
    </row>
    <row r="47" spans="2:12" x14ac:dyDescent="0.2">
      <c r="B47" s="147" t="s">
        <v>558</v>
      </c>
      <c r="C47" s="109" t="s">
        <v>558</v>
      </c>
      <c r="D47" s="121" t="s">
        <v>558</v>
      </c>
      <c r="E47" s="121" t="s">
        <v>558</v>
      </c>
      <c r="F47" s="156" t="s">
        <v>558</v>
      </c>
      <c r="H47" s="142" t="s">
        <v>833</v>
      </c>
      <c r="I47" s="116" t="s">
        <v>403</v>
      </c>
      <c r="J47" s="115">
        <v>219452000</v>
      </c>
      <c r="K47" s="115">
        <v>876494478.58082199</v>
      </c>
      <c r="L47" s="151">
        <f>SUM(J47:K47)</f>
        <v>1095946478.580822</v>
      </c>
    </row>
    <row r="48" spans="2:12" x14ac:dyDescent="0.2">
      <c r="B48" s="213"/>
      <c r="C48" s="214"/>
      <c r="D48" s="214"/>
      <c r="E48" s="214"/>
      <c r="F48" s="215"/>
      <c r="H48" s="216"/>
      <c r="I48" s="217"/>
      <c r="J48" s="217"/>
      <c r="K48" s="217"/>
      <c r="L48" s="218"/>
    </row>
    <row r="49" spans="2:12" x14ac:dyDescent="0.2">
      <c r="B49" s="147" t="s">
        <v>558</v>
      </c>
      <c r="C49" s="109" t="s">
        <v>558</v>
      </c>
      <c r="D49" s="121" t="s">
        <v>558</v>
      </c>
      <c r="E49" s="121" t="s">
        <v>558</v>
      </c>
      <c r="F49" s="156" t="s">
        <v>558</v>
      </c>
      <c r="H49" s="142" t="s">
        <v>668</v>
      </c>
      <c r="I49" s="116" t="s">
        <v>410</v>
      </c>
      <c r="J49" s="115">
        <v>188119970.92023289</v>
      </c>
      <c r="K49" s="115">
        <v>579735277.50353146</v>
      </c>
      <c r="L49" s="141">
        <f>SUM(J49:K49)</f>
        <v>767855248.42376435</v>
      </c>
    </row>
    <row r="50" spans="2:12" x14ac:dyDescent="0.2">
      <c r="B50" s="213"/>
      <c r="C50" s="214"/>
      <c r="D50" s="214"/>
      <c r="E50" s="214"/>
      <c r="F50" s="215"/>
      <c r="H50" s="216"/>
      <c r="I50" s="217"/>
      <c r="J50" s="217"/>
      <c r="K50" s="217"/>
      <c r="L50" s="218"/>
    </row>
    <row r="51" spans="2:12" ht="15" thickBot="1" x14ac:dyDescent="0.25">
      <c r="B51" s="157" t="s">
        <v>558</v>
      </c>
      <c r="C51" s="158" t="s">
        <v>558</v>
      </c>
      <c r="D51" s="159" t="s">
        <v>558</v>
      </c>
      <c r="E51" s="159" t="s">
        <v>558</v>
      </c>
      <c r="F51" s="160" t="s">
        <v>558</v>
      </c>
      <c r="H51" s="143" t="s">
        <v>669</v>
      </c>
      <c r="I51" s="152" t="s">
        <v>412</v>
      </c>
      <c r="J51" s="153">
        <v>37639999.999999836</v>
      </c>
      <c r="K51" s="153">
        <v>37791068.424657531</v>
      </c>
      <c r="L51" s="144">
        <f>SUM(J51:K51)</f>
        <v>75431068.424657375</v>
      </c>
    </row>
    <row r="52" spans="2:12" ht="7.5" customHeight="1" thickBot="1" x14ac:dyDescent="0.25">
      <c r="B52" s="108"/>
      <c r="C52" s="108"/>
      <c r="D52" s="111"/>
      <c r="E52" s="111"/>
      <c r="F52" s="111"/>
      <c r="H52" s="108"/>
      <c r="I52" s="108"/>
      <c r="J52" s="111"/>
      <c r="K52" s="111"/>
      <c r="L52" s="111"/>
    </row>
    <row r="53" spans="2:12" s="118" customFormat="1" ht="24.75" customHeight="1" thickBot="1" x14ac:dyDescent="0.25">
      <c r="B53" s="406" t="s">
        <v>4</v>
      </c>
      <c r="C53" s="407"/>
      <c r="D53" s="117">
        <f>SUM(D31:D52)</f>
        <v>1615955056.3780191</v>
      </c>
      <c r="E53" s="117">
        <f>SUM(E31:E52)</f>
        <v>1279190400.2656951</v>
      </c>
      <c r="F53" s="117">
        <f>SUM(F31:F52)</f>
        <v>2895145456.643714</v>
      </c>
      <c r="H53" s="408" t="s">
        <v>4</v>
      </c>
      <c r="I53" s="410"/>
      <c r="J53" s="119">
        <f>SUM(J31:J52)</f>
        <v>5240299421.9411478</v>
      </c>
      <c r="K53" s="119">
        <f>SUM(K31:K52)</f>
        <v>14980743086.221869</v>
      </c>
      <c r="L53" s="119">
        <f>SUM(L31:L52)</f>
        <v>20221042508.163013</v>
      </c>
    </row>
    <row r="54" spans="2:12" x14ac:dyDescent="0.2"/>
    <row r="55" spans="2:12" x14ac:dyDescent="0.2"/>
    <row r="56" spans="2:12" x14ac:dyDescent="0.2"/>
    <row r="57" spans="2:12" x14ac:dyDescent="0.2"/>
    <row r="58" spans="2:12" x14ac:dyDescent="0.2"/>
    <row r="59" spans="2:12" x14ac:dyDescent="0.2"/>
    <row r="60" spans="2:12" x14ac:dyDescent="0.2"/>
  </sheetData>
  <mergeCells count="17">
    <mergeCell ref="B2:L2"/>
    <mergeCell ref="D7:F7"/>
    <mergeCell ref="B7:C7"/>
    <mergeCell ref="H7:I7"/>
    <mergeCell ref="J7:L7"/>
    <mergeCell ref="B53:C53"/>
    <mergeCell ref="H27:L27"/>
    <mergeCell ref="H53:I53"/>
    <mergeCell ref="B4:F4"/>
    <mergeCell ref="B24:C24"/>
    <mergeCell ref="H4:L4"/>
    <mergeCell ref="H24:I24"/>
    <mergeCell ref="B27:F27"/>
    <mergeCell ref="H30:I30"/>
    <mergeCell ref="J30:L30"/>
    <mergeCell ref="B30:C30"/>
    <mergeCell ref="D30:F30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WVQ28"/>
  <sheetViews>
    <sheetView showGridLines="0" workbookViewId="0"/>
  </sheetViews>
  <sheetFormatPr defaultColWidth="0" defaultRowHeight="12.75" zeroHeight="1" x14ac:dyDescent="0.25"/>
  <cols>
    <col min="1" max="1" width="3.5703125" style="37" customWidth="1"/>
    <col min="2" max="2" width="2.85546875" style="37" customWidth="1"/>
    <col min="3" max="3" width="5.28515625" style="37" customWidth="1"/>
    <col min="4" max="4" width="21.28515625" style="40" customWidth="1"/>
    <col min="5" max="5" width="20.5703125" style="43" customWidth="1"/>
    <col min="6" max="6" width="20.7109375" style="43" customWidth="1"/>
    <col min="7" max="8" width="21.5703125" style="43" customWidth="1"/>
    <col min="9" max="9" width="2.85546875" style="37" customWidth="1"/>
    <col min="10" max="10" width="3.5703125" style="37" customWidth="1"/>
    <col min="11" max="258" width="9.140625" style="37" hidden="1"/>
    <col min="259" max="259" width="0.7109375" style="37" hidden="1"/>
    <col min="260" max="260" width="5.28515625" style="37" hidden="1"/>
    <col min="261" max="261" width="21.28515625" style="37" hidden="1"/>
    <col min="262" max="262" width="15.85546875" style="37" hidden="1"/>
    <col min="263" max="263" width="16.28515625" style="37" hidden="1"/>
    <col min="264" max="264" width="15.140625" style="37" hidden="1"/>
    <col min="265" max="265" width="15.5703125" style="37" hidden="1"/>
    <col min="266" max="514" width="9.140625" style="37" hidden="1"/>
    <col min="515" max="515" width="0.7109375" style="37" hidden="1"/>
    <col min="516" max="516" width="5.28515625" style="37" hidden="1"/>
    <col min="517" max="517" width="21.28515625" style="37" hidden="1"/>
    <col min="518" max="518" width="15.85546875" style="37" hidden="1"/>
    <col min="519" max="519" width="16.28515625" style="37" hidden="1"/>
    <col min="520" max="520" width="15.140625" style="37" hidden="1"/>
    <col min="521" max="521" width="15.5703125" style="37" hidden="1"/>
    <col min="522" max="770" width="9.140625" style="37" hidden="1"/>
    <col min="771" max="771" width="0.7109375" style="37" hidden="1"/>
    <col min="772" max="772" width="5.28515625" style="37" hidden="1"/>
    <col min="773" max="773" width="21.28515625" style="37" hidden="1"/>
    <col min="774" max="774" width="15.85546875" style="37" hidden="1"/>
    <col min="775" max="775" width="16.28515625" style="37" hidden="1"/>
    <col min="776" max="776" width="15.140625" style="37" hidden="1"/>
    <col min="777" max="777" width="15.5703125" style="37" hidden="1"/>
    <col min="778" max="1026" width="9.140625" style="37" hidden="1"/>
    <col min="1027" max="1027" width="0.7109375" style="37" hidden="1"/>
    <col min="1028" max="1028" width="5.28515625" style="37" hidden="1"/>
    <col min="1029" max="1029" width="21.28515625" style="37" hidden="1"/>
    <col min="1030" max="1030" width="15.85546875" style="37" hidden="1"/>
    <col min="1031" max="1031" width="16.28515625" style="37" hidden="1"/>
    <col min="1032" max="1032" width="15.140625" style="37" hidden="1"/>
    <col min="1033" max="1033" width="15.5703125" style="37" hidden="1"/>
    <col min="1034" max="1282" width="9.140625" style="37" hidden="1"/>
    <col min="1283" max="1283" width="0.7109375" style="37" hidden="1"/>
    <col min="1284" max="1284" width="5.28515625" style="37" hidden="1"/>
    <col min="1285" max="1285" width="21.28515625" style="37" hidden="1"/>
    <col min="1286" max="1286" width="15.85546875" style="37" hidden="1"/>
    <col min="1287" max="1287" width="16.28515625" style="37" hidden="1"/>
    <col min="1288" max="1288" width="15.140625" style="37" hidden="1"/>
    <col min="1289" max="1289" width="15.5703125" style="37" hidden="1"/>
    <col min="1290" max="1538" width="9.140625" style="37" hidden="1"/>
    <col min="1539" max="1539" width="0.7109375" style="37" hidden="1"/>
    <col min="1540" max="1540" width="5.28515625" style="37" hidden="1"/>
    <col min="1541" max="1541" width="21.28515625" style="37" hidden="1"/>
    <col min="1542" max="1542" width="15.85546875" style="37" hidden="1"/>
    <col min="1543" max="1543" width="16.28515625" style="37" hidden="1"/>
    <col min="1544" max="1544" width="15.140625" style="37" hidden="1"/>
    <col min="1545" max="1545" width="15.5703125" style="37" hidden="1"/>
    <col min="1546" max="1794" width="9.140625" style="37" hidden="1"/>
    <col min="1795" max="1795" width="0.7109375" style="37" hidden="1"/>
    <col min="1796" max="1796" width="5.28515625" style="37" hidden="1"/>
    <col min="1797" max="1797" width="21.28515625" style="37" hidden="1"/>
    <col min="1798" max="1798" width="15.85546875" style="37" hidden="1"/>
    <col min="1799" max="1799" width="16.28515625" style="37" hidden="1"/>
    <col min="1800" max="1800" width="15.140625" style="37" hidden="1"/>
    <col min="1801" max="1801" width="15.5703125" style="37" hidden="1"/>
    <col min="1802" max="2050" width="9.140625" style="37" hidden="1"/>
    <col min="2051" max="2051" width="0.7109375" style="37" hidden="1"/>
    <col min="2052" max="2052" width="5.28515625" style="37" hidden="1"/>
    <col min="2053" max="2053" width="21.28515625" style="37" hidden="1"/>
    <col min="2054" max="2054" width="15.85546875" style="37" hidden="1"/>
    <col min="2055" max="2055" width="16.28515625" style="37" hidden="1"/>
    <col min="2056" max="2056" width="15.140625" style="37" hidden="1"/>
    <col min="2057" max="2057" width="15.5703125" style="37" hidden="1"/>
    <col min="2058" max="2306" width="9.140625" style="37" hidden="1"/>
    <col min="2307" max="2307" width="0.7109375" style="37" hidden="1"/>
    <col min="2308" max="2308" width="5.28515625" style="37" hidden="1"/>
    <col min="2309" max="2309" width="21.28515625" style="37" hidden="1"/>
    <col min="2310" max="2310" width="15.85546875" style="37" hidden="1"/>
    <col min="2311" max="2311" width="16.28515625" style="37" hidden="1"/>
    <col min="2312" max="2312" width="15.140625" style="37" hidden="1"/>
    <col min="2313" max="2313" width="15.5703125" style="37" hidden="1"/>
    <col min="2314" max="2562" width="9.140625" style="37" hidden="1"/>
    <col min="2563" max="2563" width="0.7109375" style="37" hidden="1"/>
    <col min="2564" max="2564" width="5.28515625" style="37" hidden="1"/>
    <col min="2565" max="2565" width="21.28515625" style="37" hidden="1"/>
    <col min="2566" max="2566" width="15.85546875" style="37" hidden="1"/>
    <col min="2567" max="2567" width="16.28515625" style="37" hidden="1"/>
    <col min="2568" max="2568" width="15.140625" style="37" hidden="1"/>
    <col min="2569" max="2569" width="15.5703125" style="37" hidden="1"/>
    <col min="2570" max="2818" width="9.140625" style="37" hidden="1"/>
    <col min="2819" max="2819" width="0.7109375" style="37" hidden="1"/>
    <col min="2820" max="2820" width="5.28515625" style="37" hidden="1"/>
    <col min="2821" max="2821" width="21.28515625" style="37" hidden="1"/>
    <col min="2822" max="2822" width="15.85546875" style="37" hidden="1"/>
    <col min="2823" max="2823" width="16.28515625" style="37" hidden="1"/>
    <col min="2824" max="2824" width="15.140625" style="37" hidden="1"/>
    <col min="2825" max="2825" width="15.5703125" style="37" hidden="1"/>
    <col min="2826" max="3074" width="9.140625" style="37" hidden="1"/>
    <col min="3075" max="3075" width="0.7109375" style="37" hidden="1"/>
    <col min="3076" max="3076" width="5.28515625" style="37" hidden="1"/>
    <col min="3077" max="3077" width="21.28515625" style="37" hidden="1"/>
    <col min="3078" max="3078" width="15.85546875" style="37" hidden="1"/>
    <col min="3079" max="3079" width="16.28515625" style="37" hidden="1"/>
    <col min="3080" max="3080" width="15.140625" style="37" hidden="1"/>
    <col min="3081" max="3081" width="15.5703125" style="37" hidden="1"/>
    <col min="3082" max="3330" width="9.140625" style="37" hidden="1"/>
    <col min="3331" max="3331" width="0.7109375" style="37" hidden="1"/>
    <col min="3332" max="3332" width="5.28515625" style="37" hidden="1"/>
    <col min="3333" max="3333" width="21.28515625" style="37" hidden="1"/>
    <col min="3334" max="3334" width="15.85546875" style="37" hidden="1"/>
    <col min="3335" max="3335" width="16.28515625" style="37" hidden="1"/>
    <col min="3336" max="3336" width="15.140625" style="37" hidden="1"/>
    <col min="3337" max="3337" width="15.5703125" style="37" hidden="1"/>
    <col min="3338" max="3586" width="9.140625" style="37" hidden="1"/>
    <col min="3587" max="3587" width="0.7109375" style="37" hidden="1"/>
    <col min="3588" max="3588" width="5.28515625" style="37" hidden="1"/>
    <col min="3589" max="3589" width="21.28515625" style="37" hidden="1"/>
    <col min="3590" max="3590" width="15.85546875" style="37" hidden="1"/>
    <col min="3591" max="3591" width="16.28515625" style="37" hidden="1"/>
    <col min="3592" max="3592" width="15.140625" style="37" hidden="1"/>
    <col min="3593" max="3593" width="15.5703125" style="37" hidden="1"/>
    <col min="3594" max="3842" width="9.140625" style="37" hidden="1"/>
    <col min="3843" max="3843" width="0.7109375" style="37" hidden="1"/>
    <col min="3844" max="3844" width="5.28515625" style="37" hidden="1"/>
    <col min="3845" max="3845" width="21.28515625" style="37" hidden="1"/>
    <col min="3846" max="3846" width="15.85546875" style="37" hidden="1"/>
    <col min="3847" max="3847" width="16.28515625" style="37" hidden="1"/>
    <col min="3848" max="3848" width="15.140625" style="37" hidden="1"/>
    <col min="3849" max="3849" width="15.5703125" style="37" hidden="1"/>
    <col min="3850" max="4098" width="9.140625" style="37" hidden="1"/>
    <col min="4099" max="4099" width="0.7109375" style="37" hidden="1"/>
    <col min="4100" max="4100" width="5.28515625" style="37" hidden="1"/>
    <col min="4101" max="4101" width="21.28515625" style="37" hidden="1"/>
    <col min="4102" max="4102" width="15.85546875" style="37" hidden="1"/>
    <col min="4103" max="4103" width="16.28515625" style="37" hidden="1"/>
    <col min="4104" max="4104" width="15.140625" style="37" hidden="1"/>
    <col min="4105" max="4105" width="15.5703125" style="37" hidden="1"/>
    <col min="4106" max="4354" width="9.140625" style="37" hidden="1"/>
    <col min="4355" max="4355" width="0.7109375" style="37" hidden="1"/>
    <col min="4356" max="4356" width="5.28515625" style="37" hidden="1"/>
    <col min="4357" max="4357" width="21.28515625" style="37" hidden="1"/>
    <col min="4358" max="4358" width="15.85546875" style="37" hidden="1"/>
    <col min="4359" max="4359" width="16.28515625" style="37" hidden="1"/>
    <col min="4360" max="4360" width="15.140625" style="37" hidden="1"/>
    <col min="4361" max="4361" width="15.5703125" style="37" hidden="1"/>
    <col min="4362" max="4610" width="9.140625" style="37" hidden="1"/>
    <col min="4611" max="4611" width="0.7109375" style="37" hidden="1"/>
    <col min="4612" max="4612" width="5.28515625" style="37" hidden="1"/>
    <col min="4613" max="4613" width="21.28515625" style="37" hidden="1"/>
    <col min="4614" max="4614" width="15.85546875" style="37" hidden="1"/>
    <col min="4615" max="4615" width="16.28515625" style="37" hidden="1"/>
    <col min="4616" max="4616" width="15.140625" style="37" hidden="1"/>
    <col min="4617" max="4617" width="15.5703125" style="37" hidden="1"/>
    <col min="4618" max="4866" width="9.140625" style="37" hidden="1"/>
    <col min="4867" max="4867" width="0.7109375" style="37" hidden="1"/>
    <col min="4868" max="4868" width="5.28515625" style="37" hidden="1"/>
    <col min="4869" max="4869" width="21.28515625" style="37" hidden="1"/>
    <col min="4870" max="4870" width="15.85546875" style="37" hidden="1"/>
    <col min="4871" max="4871" width="16.28515625" style="37" hidden="1"/>
    <col min="4872" max="4872" width="15.140625" style="37" hidden="1"/>
    <col min="4873" max="4873" width="15.5703125" style="37" hidden="1"/>
    <col min="4874" max="5122" width="9.140625" style="37" hidden="1"/>
    <col min="5123" max="5123" width="0.7109375" style="37" hidden="1"/>
    <col min="5124" max="5124" width="5.28515625" style="37" hidden="1"/>
    <col min="5125" max="5125" width="21.28515625" style="37" hidden="1"/>
    <col min="5126" max="5126" width="15.85546875" style="37" hidden="1"/>
    <col min="5127" max="5127" width="16.28515625" style="37" hidden="1"/>
    <col min="5128" max="5128" width="15.140625" style="37" hidden="1"/>
    <col min="5129" max="5129" width="15.5703125" style="37" hidden="1"/>
    <col min="5130" max="5378" width="9.140625" style="37" hidden="1"/>
    <col min="5379" max="5379" width="0.7109375" style="37" hidden="1"/>
    <col min="5380" max="5380" width="5.28515625" style="37" hidden="1"/>
    <col min="5381" max="5381" width="21.28515625" style="37" hidden="1"/>
    <col min="5382" max="5382" width="15.85546875" style="37" hidden="1"/>
    <col min="5383" max="5383" width="16.28515625" style="37" hidden="1"/>
    <col min="5384" max="5384" width="15.140625" style="37" hidden="1"/>
    <col min="5385" max="5385" width="15.5703125" style="37" hidden="1"/>
    <col min="5386" max="5634" width="9.140625" style="37" hidden="1"/>
    <col min="5635" max="5635" width="0.7109375" style="37" hidden="1"/>
    <col min="5636" max="5636" width="5.28515625" style="37" hidden="1"/>
    <col min="5637" max="5637" width="21.28515625" style="37" hidden="1"/>
    <col min="5638" max="5638" width="15.85546875" style="37" hidden="1"/>
    <col min="5639" max="5639" width="16.28515625" style="37" hidden="1"/>
    <col min="5640" max="5640" width="15.140625" style="37" hidden="1"/>
    <col min="5641" max="5641" width="15.5703125" style="37" hidden="1"/>
    <col min="5642" max="5890" width="9.140625" style="37" hidden="1"/>
    <col min="5891" max="5891" width="0.7109375" style="37" hidden="1"/>
    <col min="5892" max="5892" width="5.28515625" style="37" hidden="1"/>
    <col min="5893" max="5893" width="21.28515625" style="37" hidden="1"/>
    <col min="5894" max="5894" width="15.85546875" style="37" hidden="1"/>
    <col min="5895" max="5895" width="16.28515625" style="37" hidden="1"/>
    <col min="5896" max="5896" width="15.140625" style="37" hidden="1"/>
    <col min="5897" max="5897" width="15.5703125" style="37" hidden="1"/>
    <col min="5898" max="6146" width="9.140625" style="37" hidden="1"/>
    <col min="6147" max="6147" width="0.7109375" style="37" hidden="1"/>
    <col min="6148" max="6148" width="5.28515625" style="37" hidden="1"/>
    <col min="6149" max="6149" width="21.28515625" style="37" hidden="1"/>
    <col min="6150" max="6150" width="15.85546875" style="37" hidden="1"/>
    <col min="6151" max="6151" width="16.28515625" style="37" hidden="1"/>
    <col min="6152" max="6152" width="15.140625" style="37" hidden="1"/>
    <col min="6153" max="6153" width="15.5703125" style="37" hidden="1"/>
    <col min="6154" max="6402" width="9.140625" style="37" hidden="1"/>
    <col min="6403" max="6403" width="0.7109375" style="37" hidden="1"/>
    <col min="6404" max="6404" width="5.28515625" style="37" hidden="1"/>
    <col min="6405" max="6405" width="21.28515625" style="37" hidden="1"/>
    <col min="6406" max="6406" width="15.85546875" style="37" hidden="1"/>
    <col min="6407" max="6407" width="16.28515625" style="37" hidden="1"/>
    <col min="6408" max="6408" width="15.140625" style="37" hidden="1"/>
    <col min="6409" max="6409" width="15.5703125" style="37" hidden="1"/>
    <col min="6410" max="6658" width="9.140625" style="37" hidden="1"/>
    <col min="6659" max="6659" width="0.7109375" style="37" hidden="1"/>
    <col min="6660" max="6660" width="5.28515625" style="37" hidden="1"/>
    <col min="6661" max="6661" width="21.28515625" style="37" hidden="1"/>
    <col min="6662" max="6662" width="15.85546875" style="37" hidden="1"/>
    <col min="6663" max="6663" width="16.28515625" style="37" hidden="1"/>
    <col min="6664" max="6664" width="15.140625" style="37" hidden="1"/>
    <col min="6665" max="6665" width="15.5703125" style="37" hidden="1"/>
    <col min="6666" max="6914" width="9.140625" style="37" hidden="1"/>
    <col min="6915" max="6915" width="0.7109375" style="37" hidden="1"/>
    <col min="6916" max="6916" width="5.28515625" style="37" hidden="1"/>
    <col min="6917" max="6917" width="21.28515625" style="37" hidden="1"/>
    <col min="6918" max="6918" width="15.85546875" style="37" hidden="1"/>
    <col min="6919" max="6919" width="16.28515625" style="37" hidden="1"/>
    <col min="6920" max="6920" width="15.140625" style="37" hidden="1"/>
    <col min="6921" max="6921" width="15.5703125" style="37" hidden="1"/>
    <col min="6922" max="7170" width="9.140625" style="37" hidden="1"/>
    <col min="7171" max="7171" width="0.7109375" style="37" hidden="1"/>
    <col min="7172" max="7172" width="5.28515625" style="37" hidden="1"/>
    <col min="7173" max="7173" width="21.28515625" style="37" hidden="1"/>
    <col min="7174" max="7174" width="15.85546875" style="37" hidden="1"/>
    <col min="7175" max="7175" width="16.28515625" style="37" hidden="1"/>
    <col min="7176" max="7176" width="15.140625" style="37" hidden="1"/>
    <col min="7177" max="7177" width="15.5703125" style="37" hidden="1"/>
    <col min="7178" max="7426" width="9.140625" style="37" hidden="1"/>
    <col min="7427" max="7427" width="0.7109375" style="37" hidden="1"/>
    <col min="7428" max="7428" width="5.28515625" style="37" hidden="1"/>
    <col min="7429" max="7429" width="21.28515625" style="37" hidden="1"/>
    <col min="7430" max="7430" width="15.85546875" style="37" hidden="1"/>
    <col min="7431" max="7431" width="16.28515625" style="37" hidden="1"/>
    <col min="7432" max="7432" width="15.140625" style="37" hidden="1"/>
    <col min="7433" max="7433" width="15.5703125" style="37" hidden="1"/>
    <col min="7434" max="7682" width="9.140625" style="37" hidden="1"/>
    <col min="7683" max="7683" width="0.7109375" style="37" hidden="1"/>
    <col min="7684" max="7684" width="5.28515625" style="37" hidden="1"/>
    <col min="7685" max="7685" width="21.28515625" style="37" hidden="1"/>
    <col min="7686" max="7686" width="15.85546875" style="37" hidden="1"/>
    <col min="7687" max="7687" width="16.28515625" style="37" hidden="1"/>
    <col min="7688" max="7688" width="15.140625" style="37" hidden="1"/>
    <col min="7689" max="7689" width="15.5703125" style="37" hidden="1"/>
    <col min="7690" max="7938" width="9.140625" style="37" hidden="1"/>
    <col min="7939" max="7939" width="0.7109375" style="37" hidden="1"/>
    <col min="7940" max="7940" width="5.28515625" style="37" hidden="1"/>
    <col min="7941" max="7941" width="21.28515625" style="37" hidden="1"/>
    <col min="7942" max="7942" width="15.85546875" style="37" hidden="1"/>
    <col min="7943" max="7943" width="16.28515625" style="37" hidden="1"/>
    <col min="7944" max="7944" width="15.140625" style="37" hidden="1"/>
    <col min="7945" max="7945" width="15.5703125" style="37" hidden="1"/>
    <col min="7946" max="8194" width="9.140625" style="37" hidden="1"/>
    <col min="8195" max="8195" width="0.7109375" style="37" hidden="1"/>
    <col min="8196" max="8196" width="5.28515625" style="37" hidden="1"/>
    <col min="8197" max="8197" width="21.28515625" style="37" hidden="1"/>
    <col min="8198" max="8198" width="15.85546875" style="37" hidden="1"/>
    <col min="8199" max="8199" width="16.28515625" style="37" hidden="1"/>
    <col min="8200" max="8200" width="15.140625" style="37" hidden="1"/>
    <col min="8201" max="8201" width="15.5703125" style="37" hidden="1"/>
    <col min="8202" max="8450" width="9.140625" style="37" hidden="1"/>
    <col min="8451" max="8451" width="0.7109375" style="37" hidden="1"/>
    <col min="8452" max="8452" width="5.28515625" style="37" hidden="1"/>
    <col min="8453" max="8453" width="21.28515625" style="37" hidden="1"/>
    <col min="8454" max="8454" width="15.85546875" style="37" hidden="1"/>
    <col min="8455" max="8455" width="16.28515625" style="37" hidden="1"/>
    <col min="8456" max="8456" width="15.140625" style="37" hidden="1"/>
    <col min="8457" max="8457" width="15.5703125" style="37" hidden="1"/>
    <col min="8458" max="8706" width="9.140625" style="37" hidden="1"/>
    <col min="8707" max="8707" width="0.7109375" style="37" hidden="1"/>
    <col min="8708" max="8708" width="5.28515625" style="37" hidden="1"/>
    <col min="8709" max="8709" width="21.28515625" style="37" hidden="1"/>
    <col min="8710" max="8710" width="15.85546875" style="37" hidden="1"/>
    <col min="8711" max="8711" width="16.28515625" style="37" hidden="1"/>
    <col min="8712" max="8712" width="15.140625" style="37" hidden="1"/>
    <col min="8713" max="8713" width="15.5703125" style="37" hidden="1"/>
    <col min="8714" max="8962" width="9.140625" style="37" hidden="1"/>
    <col min="8963" max="8963" width="0.7109375" style="37" hidden="1"/>
    <col min="8964" max="8964" width="5.28515625" style="37" hidden="1"/>
    <col min="8965" max="8965" width="21.28515625" style="37" hidden="1"/>
    <col min="8966" max="8966" width="15.85546875" style="37" hidden="1"/>
    <col min="8967" max="8967" width="16.28515625" style="37" hidden="1"/>
    <col min="8968" max="8968" width="15.140625" style="37" hidden="1"/>
    <col min="8969" max="8969" width="15.5703125" style="37" hidden="1"/>
    <col min="8970" max="9218" width="9.140625" style="37" hidden="1"/>
    <col min="9219" max="9219" width="0.7109375" style="37" hidden="1"/>
    <col min="9220" max="9220" width="5.28515625" style="37" hidden="1"/>
    <col min="9221" max="9221" width="21.28515625" style="37" hidden="1"/>
    <col min="9222" max="9222" width="15.85546875" style="37" hidden="1"/>
    <col min="9223" max="9223" width="16.28515625" style="37" hidden="1"/>
    <col min="9224" max="9224" width="15.140625" style="37" hidden="1"/>
    <col min="9225" max="9225" width="15.5703125" style="37" hidden="1"/>
    <col min="9226" max="9474" width="9.140625" style="37" hidden="1"/>
    <col min="9475" max="9475" width="0.7109375" style="37" hidden="1"/>
    <col min="9476" max="9476" width="5.28515625" style="37" hidden="1"/>
    <col min="9477" max="9477" width="21.28515625" style="37" hidden="1"/>
    <col min="9478" max="9478" width="15.85546875" style="37" hidden="1"/>
    <col min="9479" max="9479" width="16.28515625" style="37" hidden="1"/>
    <col min="9480" max="9480" width="15.140625" style="37" hidden="1"/>
    <col min="9481" max="9481" width="15.5703125" style="37" hidden="1"/>
    <col min="9482" max="9730" width="9.140625" style="37" hidden="1"/>
    <col min="9731" max="9731" width="0.7109375" style="37" hidden="1"/>
    <col min="9732" max="9732" width="5.28515625" style="37" hidden="1"/>
    <col min="9733" max="9733" width="21.28515625" style="37" hidden="1"/>
    <col min="9734" max="9734" width="15.85546875" style="37" hidden="1"/>
    <col min="9735" max="9735" width="16.28515625" style="37" hidden="1"/>
    <col min="9736" max="9736" width="15.140625" style="37" hidden="1"/>
    <col min="9737" max="9737" width="15.5703125" style="37" hidden="1"/>
    <col min="9738" max="9986" width="9.140625" style="37" hidden="1"/>
    <col min="9987" max="9987" width="0.7109375" style="37" hidden="1"/>
    <col min="9988" max="9988" width="5.28515625" style="37" hidden="1"/>
    <col min="9989" max="9989" width="21.28515625" style="37" hidden="1"/>
    <col min="9990" max="9990" width="15.85546875" style="37" hidden="1"/>
    <col min="9991" max="9991" width="16.28515625" style="37" hidden="1"/>
    <col min="9992" max="9992" width="15.140625" style="37" hidden="1"/>
    <col min="9993" max="9993" width="15.5703125" style="37" hidden="1"/>
    <col min="9994" max="10242" width="9.140625" style="37" hidden="1"/>
    <col min="10243" max="10243" width="0.7109375" style="37" hidden="1"/>
    <col min="10244" max="10244" width="5.28515625" style="37" hidden="1"/>
    <col min="10245" max="10245" width="21.28515625" style="37" hidden="1"/>
    <col min="10246" max="10246" width="15.85546875" style="37" hidden="1"/>
    <col min="10247" max="10247" width="16.28515625" style="37" hidden="1"/>
    <col min="10248" max="10248" width="15.140625" style="37" hidden="1"/>
    <col min="10249" max="10249" width="15.5703125" style="37" hidden="1"/>
    <col min="10250" max="10498" width="9.140625" style="37" hidden="1"/>
    <col min="10499" max="10499" width="0.7109375" style="37" hidden="1"/>
    <col min="10500" max="10500" width="5.28515625" style="37" hidden="1"/>
    <col min="10501" max="10501" width="21.28515625" style="37" hidden="1"/>
    <col min="10502" max="10502" width="15.85546875" style="37" hidden="1"/>
    <col min="10503" max="10503" width="16.28515625" style="37" hidden="1"/>
    <col min="10504" max="10504" width="15.140625" style="37" hidden="1"/>
    <col min="10505" max="10505" width="15.5703125" style="37" hidden="1"/>
    <col min="10506" max="10754" width="9.140625" style="37" hidden="1"/>
    <col min="10755" max="10755" width="0.7109375" style="37" hidden="1"/>
    <col min="10756" max="10756" width="5.28515625" style="37" hidden="1"/>
    <col min="10757" max="10757" width="21.28515625" style="37" hidden="1"/>
    <col min="10758" max="10758" width="15.85546875" style="37" hidden="1"/>
    <col min="10759" max="10759" width="16.28515625" style="37" hidden="1"/>
    <col min="10760" max="10760" width="15.140625" style="37" hidden="1"/>
    <col min="10761" max="10761" width="15.5703125" style="37" hidden="1"/>
    <col min="10762" max="11010" width="9.140625" style="37" hidden="1"/>
    <col min="11011" max="11011" width="0.7109375" style="37" hidden="1"/>
    <col min="11012" max="11012" width="5.28515625" style="37" hidden="1"/>
    <col min="11013" max="11013" width="21.28515625" style="37" hidden="1"/>
    <col min="11014" max="11014" width="15.85546875" style="37" hidden="1"/>
    <col min="11015" max="11015" width="16.28515625" style="37" hidden="1"/>
    <col min="11016" max="11016" width="15.140625" style="37" hidden="1"/>
    <col min="11017" max="11017" width="15.5703125" style="37" hidden="1"/>
    <col min="11018" max="11266" width="9.140625" style="37" hidden="1"/>
    <col min="11267" max="11267" width="0.7109375" style="37" hidden="1"/>
    <col min="11268" max="11268" width="5.28515625" style="37" hidden="1"/>
    <col min="11269" max="11269" width="21.28515625" style="37" hidden="1"/>
    <col min="11270" max="11270" width="15.85546875" style="37" hidden="1"/>
    <col min="11271" max="11271" width="16.28515625" style="37" hidden="1"/>
    <col min="11272" max="11272" width="15.140625" style="37" hidden="1"/>
    <col min="11273" max="11273" width="15.5703125" style="37" hidden="1"/>
    <col min="11274" max="11522" width="9.140625" style="37" hidden="1"/>
    <col min="11523" max="11523" width="0.7109375" style="37" hidden="1"/>
    <col min="11524" max="11524" width="5.28515625" style="37" hidden="1"/>
    <col min="11525" max="11525" width="21.28515625" style="37" hidden="1"/>
    <col min="11526" max="11526" width="15.85546875" style="37" hidden="1"/>
    <col min="11527" max="11527" width="16.28515625" style="37" hidden="1"/>
    <col min="11528" max="11528" width="15.140625" style="37" hidden="1"/>
    <col min="11529" max="11529" width="15.5703125" style="37" hidden="1"/>
    <col min="11530" max="11778" width="9.140625" style="37" hidden="1"/>
    <col min="11779" max="11779" width="0.7109375" style="37" hidden="1"/>
    <col min="11780" max="11780" width="5.28515625" style="37" hidden="1"/>
    <col min="11781" max="11781" width="21.28515625" style="37" hidden="1"/>
    <col min="11782" max="11782" width="15.85546875" style="37" hidden="1"/>
    <col min="11783" max="11783" width="16.28515625" style="37" hidden="1"/>
    <col min="11784" max="11784" width="15.140625" style="37" hidden="1"/>
    <col min="11785" max="11785" width="15.5703125" style="37" hidden="1"/>
    <col min="11786" max="12034" width="9.140625" style="37" hidden="1"/>
    <col min="12035" max="12035" width="0.7109375" style="37" hidden="1"/>
    <col min="12036" max="12036" width="5.28515625" style="37" hidden="1"/>
    <col min="12037" max="12037" width="21.28515625" style="37" hidden="1"/>
    <col min="12038" max="12038" width="15.85546875" style="37" hidden="1"/>
    <col min="12039" max="12039" width="16.28515625" style="37" hidden="1"/>
    <col min="12040" max="12040" width="15.140625" style="37" hidden="1"/>
    <col min="12041" max="12041" width="15.5703125" style="37" hidden="1"/>
    <col min="12042" max="12290" width="9.140625" style="37" hidden="1"/>
    <col min="12291" max="12291" width="0.7109375" style="37" hidden="1"/>
    <col min="12292" max="12292" width="5.28515625" style="37" hidden="1"/>
    <col min="12293" max="12293" width="21.28515625" style="37" hidden="1"/>
    <col min="12294" max="12294" width="15.85546875" style="37" hidden="1"/>
    <col min="12295" max="12295" width="16.28515625" style="37" hidden="1"/>
    <col min="12296" max="12296" width="15.140625" style="37" hidden="1"/>
    <col min="12297" max="12297" width="15.5703125" style="37" hidden="1"/>
    <col min="12298" max="12546" width="9.140625" style="37" hidden="1"/>
    <col min="12547" max="12547" width="0.7109375" style="37" hidden="1"/>
    <col min="12548" max="12548" width="5.28515625" style="37" hidden="1"/>
    <col min="12549" max="12549" width="21.28515625" style="37" hidden="1"/>
    <col min="12550" max="12550" width="15.85546875" style="37" hidden="1"/>
    <col min="12551" max="12551" width="16.28515625" style="37" hidden="1"/>
    <col min="12552" max="12552" width="15.140625" style="37" hidden="1"/>
    <col min="12553" max="12553" width="15.5703125" style="37" hidden="1"/>
    <col min="12554" max="12802" width="9.140625" style="37" hidden="1"/>
    <col min="12803" max="12803" width="0.7109375" style="37" hidden="1"/>
    <col min="12804" max="12804" width="5.28515625" style="37" hidden="1"/>
    <col min="12805" max="12805" width="21.28515625" style="37" hidden="1"/>
    <col min="12806" max="12806" width="15.85546875" style="37" hidden="1"/>
    <col min="12807" max="12807" width="16.28515625" style="37" hidden="1"/>
    <col min="12808" max="12808" width="15.140625" style="37" hidden="1"/>
    <col min="12809" max="12809" width="15.5703125" style="37" hidden="1"/>
    <col min="12810" max="13058" width="9.140625" style="37" hidden="1"/>
    <col min="13059" max="13059" width="0.7109375" style="37" hidden="1"/>
    <col min="13060" max="13060" width="5.28515625" style="37" hidden="1"/>
    <col min="13061" max="13061" width="21.28515625" style="37" hidden="1"/>
    <col min="13062" max="13062" width="15.85546875" style="37" hidden="1"/>
    <col min="13063" max="13063" width="16.28515625" style="37" hidden="1"/>
    <col min="13064" max="13064" width="15.140625" style="37" hidden="1"/>
    <col min="13065" max="13065" width="15.5703125" style="37" hidden="1"/>
    <col min="13066" max="13314" width="9.140625" style="37" hidden="1"/>
    <col min="13315" max="13315" width="0.7109375" style="37" hidden="1"/>
    <col min="13316" max="13316" width="5.28515625" style="37" hidden="1"/>
    <col min="13317" max="13317" width="21.28515625" style="37" hidden="1"/>
    <col min="13318" max="13318" width="15.85546875" style="37" hidden="1"/>
    <col min="13319" max="13319" width="16.28515625" style="37" hidden="1"/>
    <col min="13320" max="13320" width="15.140625" style="37" hidden="1"/>
    <col min="13321" max="13321" width="15.5703125" style="37" hidden="1"/>
    <col min="13322" max="13570" width="9.140625" style="37" hidden="1"/>
    <col min="13571" max="13571" width="0.7109375" style="37" hidden="1"/>
    <col min="13572" max="13572" width="5.28515625" style="37" hidden="1"/>
    <col min="13573" max="13573" width="21.28515625" style="37" hidden="1"/>
    <col min="13574" max="13574" width="15.85546875" style="37" hidden="1"/>
    <col min="13575" max="13575" width="16.28515625" style="37" hidden="1"/>
    <col min="13576" max="13576" width="15.140625" style="37" hidden="1"/>
    <col min="13577" max="13577" width="15.5703125" style="37" hidden="1"/>
    <col min="13578" max="13826" width="9.140625" style="37" hidden="1"/>
    <col min="13827" max="13827" width="0.7109375" style="37" hidden="1"/>
    <col min="13828" max="13828" width="5.28515625" style="37" hidden="1"/>
    <col min="13829" max="13829" width="21.28515625" style="37" hidden="1"/>
    <col min="13830" max="13830" width="15.85546875" style="37" hidden="1"/>
    <col min="13831" max="13831" width="16.28515625" style="37" hidden="1"/>
    <col min="13832" max="13832" width="15.140625" style="37" hidden="1"/>
    <col min="13833" max="13833" width="15.5703125" style="37" hidden="1"/>
    <col min="13834" max="14082" width="9.140625" style="37" hidden="1"/>
    <col min="14083" max="14083" width="0.7109375" style="37" hidden="1"/>
    <col min="14084" max="14084" width="5.28515625" style="37" hidden="1"/>
    <col min="14085" max="14085" width="21.28515625" style="37" hidden="1"/>
    <col min="14086" max="14086" width="15.85546875" style="37" hidden="1"/>
    <col min="14087" max="14087" width="16.28515625" style="37" hidden="1"/>
    <col min="14088" max="14088" width="15.140625" style="37" hidden="1"/>
    <col min="14089" max="14089" width="15.5703125" style="37" hidden="1"/>
    <col min="14090" max="14338" width="9.140625" style="37" hidden="1"/>
    <col min="14339" max="14339" width="0.7109375" style="37" hidden="1"/>
    <col min="14340" max="14340" width="5.28515625" style="37" hidden="1"/>
    <col min="14341" max="14341" width="21.28515625" style="37" hidden="1"/>
    <col min="14342" max="14342" width="15.85546875" style="37" hidden="1"/>
    <col min="14343" max="14343" width="16.28515625" style="37" hidden="1"/>
    <col min="14344" max="14344" width="15.140625" style="37" hidden="1"/>
    <col min="14345" max="14345" width="15.5703125" style="37" hidden="1"/>
    <col min="14346" max="14594" width="9.140625" style="37" hidden="1"/>
    <col min="14595" max="14595" width="0.7109375" style="37" hidden="1"/>
    <col min="14596" max="14596" width="5.28515625" style="37" hidden="1"/>
    <col min="14597" max="14597" width="21.28515625" style="37" hidden="1"/>
    <col min="14598" max="14598" width="15.85546875" style="37" hidden="1"/>
    <col min="14599" max="14599" width="16.28515625" style="37" hidden="1"/>
    <col min="14600" max="14600" width="15.140625" style="37" hidden="1"/>
    <col min="14601" max="14601" width="15.5703125" style="37" hidden="1"/>
    <col min="14602" max="14850" width="9.140625" style="37" hidden="1"/>
    <col min="14851" max="14851" width="0.7109375" style="37" hidden="1"/>
    <col min="14852" max="14852" width="5.28515625" style="37" hidden="1"/>
    <col min="14853" max="14853" width="21.28515625" style="37" hidden="1"/>
    <col min="14854" max="14854" width="15.85546875" style="37" hidden="1"/>
    <col min="14855" max="14855" width="16.28515625" style="37" hidden="1"/>
    <col min="14856" max="14856" width="15.140625" style="37" hidden="1"/>
    <col min="14857" max="14857" width="15.5703125" style="37" hidden="1"/>
    <col min="14858" max="15106" width="9.140625" style="37" hidden="1"/>
    <col min="15107" max="15107" width="0.7109375" style="37" hidden="1"/>
    <col min="15108" max="15108" width="5.28515625" style="37" hidden="1"/>
    <col min="15109" max="15109" width="21.28515625" style="37" hidden="1"/>
    <col min="15110" max="15110" width="15.85546875" style="37" hidden="1"/>
    <col min="15111" max="15111" width="16.28515625" style="37" hidden="1"/>
    <col min="15112" max="15112" width="15.140625" style="37" hidden="1"/>
    <col min="15113" max="15113" width="15.5703125" style="37" hidden="1"/>
    <col min="15114" max="15362" width="9.140625" style="37" hidden="1"/>
    <col min="15363" max="15363" width="0.7109375" style="37" hidden="1"/>
    <col min="15364" max="15364" width="5.28515625" style="37" hidden="1"/>
    <col min="15365" max="15365" width="21.28515625" style="37" hidden="1"/>
    <col min="15366" max="15366" width="15.85546875" style="37" hidden="1"/>
    <col min="15367" max="15367" width="16.28515625" style="37" hidden="1"/>
    <col min="15368" max="15368" width="15.140625" style="37" hidden="1"/>
    <col min="15369" max="15369" width="15.5703125" style="37" hidden="1"/>
    <col min="15370" max="15618" width="9.140625" style="37" hidden="1"/>
    <col min="15619" max="15619" width="0.7109375" style="37" hidden="1"/>
    <col min="15620" max="15620" width="5.28515625" style="37" hidden="1"/>
    <col min="15621" max="15621" width="21.28515625" style="37" hidden="1"/>
    <col min="15622" max="15622" width="15.85546875" style="37" hidden="1"/>
    <col min="15623" max="15623" width="16.28515625" style="37" hidden="1"/>
    <col min="15624" max="15624" width="15.140625" style="37" hidden="1"/>
    <col min="15625" max="15625" width="15.5703125" style="37" hidden="1"/>
    <col min="15626" max="15874" width="9.140625" style="37" hidden="1"/>
    <col min="15875" max="15875" width="0.7109375" style="37" hidden="1"/>
    <col min="15876" max="15876" width="5.28515625" style="37" hidden="1"/>
    <col min="15877" max="15877" width="21.28515625" style="37" hidden="1"/>
    <col min="15878" max="15878" width="15.85546875" style="37" hidden="1"/>
    <col min="15879" max="15879" width="16.28515625" style="37" hidden="1"/>
    <col min="15880" max="15880" width="15.140625" style="37" hidden="1"/>
    <col min="15881" max="15881" width="15.5703125" style="37" hidden="1"/>
    <col min="15882" max="16130" width="9.140625" style="37" hidden="1"/>
    <col min="16131" max="16131" width="0.7109375" style="37" hidden="1"/>
    <col min="16132" max="16132" width="5.28515625" style="37" hidden="1"/>
    <col min="16133" max="16133" width="21.28515625" style="37" hidden="1"/>
    <col min="16134" max="16134" width="15.85546875" style="37" hidden="1"/>
    <col min="16135" max="16135" width="16.28515625" style="37" hidden="1"/>
    <col min="16136" max="16136" width="15.140625" style="37" hidden="1"/>
    <col min="16137" max="16137" width="15.5703125" style="37" hidden="1"/>
    <col min="16138" max="16384" width="9.140625" style="37" hidden="1"/>
  </cols>
  <sheetData>
    <row r="1" spans="2:9" ht="18.75" customHeight="1" thickBot="1" x14ac:dyDescent="0.3">
      <c r="C1" s="73"/>
      <c r="D1" s="74"/>
      <c r="E1" s="75"/>
      <c r="F1" s="75"/>
      <c r="G1" s="75"/>
      <c r="H1" s="75"/>
    </row>
    <row r="2" spans="2:9" ht="15" customHeight="1" thickBot="1" x14ac:dyDescent="0.3">
      <c r="B2" s="129"/>
      <c r="C2" s="125"/>
      <c r="D2" s="126"/>
      <c r="E2" s="127"/>
      <c r="F2" s="127"/>
      <c r="G2" s="127"/>
      <c r="H2" s="127"/>
      <c r="I2" s="128"/>
    </row>
    <row r="3" spans="2:9" ht="30" customHeight="1" thickBot="1" x14ac:dyDescent="0.3">
      <c r="B3" s="130"/>
      <c r="C3" s="433" t="s">
        <v>829</v>
      </c>
      <c r="D3" s="434"/>
      <c r="E3" s="434"/>
      <c r="F3" s="434"/>
      <c r="G3" s="434"/>
      <c r="H3" s="435"/>
      <c r="I3" s="132"/>
    </row>
    <row r="4" spans="2:9" ht="36.75" customHeight="1" thickBot="1" x14ac:dyDescent="0.3">
      <c r="B4" s="130"/>
      <c r="C4" s="123" t="s">
        <v>310</v>
      </c>
      <c r="D4" s="123" t="s">
        <v>519</v>
      </c>
      <c r="E4" s="124" t="s">
        <v>318</v>
      </c>
      <c r="F4" s="124" t="s">
        <v>3</v>
      </c>
      <c r="G4" s="124" t="s">
        <v>430</v>
      </c>
      <c r="H4" s="124" t="s">
        <v>319</v>
      </c>
      <c r="I4" s="132"/>
    </row>
    <row r="5" spans="2:9" ht="15" customHeight="1" x14ac:dyDescent="0.25">
      <c r="B5" s="130"/>
      <c r="C5" s="438" t="s">
        <v>558</v>
      </c>
      <c r="D5" s="439"/>
      <c r="E5" s="440" t="s">
        <v>676</v>
      </c>
      <c r="F5" s="441"/>
      <c r="G5" s="441"/>
      <c r="H5" s="442"/>
      <c r="I5" s="132"/>
    </row>
    <row r="6" spans="2:9" ht="42" customHeight="1" x14ac:dyDescent="0.25">
      <c r="B6" s="130"/>
      <c r="C6" s="137">
        <v>1</v>
      </c>
      <c r="D6" s="122" t="s">
        <v>21</v>
      </c>
      <c r="E6" s="44">
        <v>471678219.11215758</v>
      </c>
      <c r="F6" s="44">
        <v>560769543.67279291</v>
      </c>
      <c r="G6" s="44">
        <v>459263557.42224139</v>
      </c>
      <c r="H6" s="45">
        <f>SUM(E6:G6)</f>
        <v>1491711320.2071919</v>
      </c>
      <c r="I6" s="132"/>
    </row>
    <row r="7" spans="2:9" ht="42" customHeight="1" x14ac:dyDescent="0.25">
      <c r="B7" s="130"/>
      <c r="C7" s="137">
        <v>2</v>
      </c>
      <c r="D7" s="79" t="s">
        <v>673</v>
      </c>
      <c r="E7" s="44">
        <v>5865400243.8507681</v>
      </c>
      <c r="F7" s="44">
        <v>3798924884.0890417</v>
      </c>
      <c r="G7" s="44">
        <v>2331170496.327805</v>
      </c>
      <c r="H7" s="45">
        <f>SUM(E7:G7)</f>
        <v>11995495624.267614</v>
      </c>
      <c r="I7" s="132"/>
    </row>
    <row r="8" spans="2:9" ht="42" customHeight="1" x14ac:dyDescent="0.25">
      <c r="B8" s="130"/>
      <c r="C8" s="137">
        <v>3</v>
      </c>
      <c r="D8" s="79" t="s">
        <v>674</v>
      </c>
      <c r="E8" s="44">
        <v>1615955056.3780191</v>
      </c>
      <c r="F8" s="44">
        <v>819310312.47310472</v>
      </c>
      <c r="G8" s="44">
        <v>459880087.79259038</v>
      </c>
      <c r="H8" s="45">
        <f>SUM(E8:G8)</f>
        <v>2895145456.643714</v>
      </c>
      <c r="I8" s="132"/>
    </row>
    <row r="9" spans="2:9" ht="42" customHeight="1" x14ac:dyDescent="0.25">
      <c r="B9" s="130"/>
      <c r="C9" s="137">
        <v>4</v>
      </c>
      <c r="D9" s="79" t="s">
        <v>675</v>
      </c>
      <c r="E9" s="44">
        <v>5240299421.9411478</v>
      </c>
      <c r="F9" s="44">
        <v>8829890728.2047215</v>
      </c>
      <c r="G9" s="44">
        <v>6150852358.0171442</v>
      </c>
      <c r="H9" s="45">
        <f>SUM(E9:G9)</f>
        <v>20221042508.163013</v>
      </c>
      <c r="I9" s="132"/>
    </row>
    <row r="10" spans="2:9" ht="13.5" thickBot="1" x14ac:dyDescent="0.3">
      <c r="B10" s="130"/>
      <c r="C10" s="138"/>
      <c r="D10" s="39"/>
      <c r="E10" s="42"/>
      <c r="F10" s="42"/>
      <c r="G10" s="42"/>
      <c r="H10" s="139"/>
      <c r="I10" s="132"/>
    </row>
    <row r="11" spans="2:9" ht="33" customHeight="1" thickBot="1" x14ac:dyDescent="0.3">
      <c r="B11" s="130"/>
      <c r="C11" s="436" t="s">
        <v>4</v>
      </c>
      <c r="D11" s="437"/>
      <c r="E11" s="47">
        <f>SUM(E6:E9)</f>
        <v>13193332941.282093</v>
      </c>
      <c r="F11" s="47">
        <f>SUM(F6:F10)</f>
        <v>14008895468.439661</v>
      </c>
      <c r="G11" s="47">
        <f>SUM(G6:G10)</f>
        <v>9401166499.5597801</v>
      </c>
      <c r="H11" s="47">
        <f>SUM(H6:H9)</f>
        <v>36603394909.281532</v>
      </c>
      <c r="I11" s="132"/>
    </row>
    <row r="12" spans="2:9" ht="15" customHeight="1" thickBot="1" x14ac:dyDescent="0.3">
      <c r="B12" s="131"/>
      <c r="C12" s="134"/>
      <c r="D12" s="135"/>
      <c r="E12" s="136"/>
      <c r="F12" s="136"/>
      <c r="G12" s="136"/>
      <c r="H12" s="136"/>
      <c r="I12" s="133"/>
    </row>
    <row r="13" spans="2:9" ht="18.75" customHeight="1" x14ac:dyDescent="0.25">
      <c r="C13" s="76"/>
      <c r="D13" s="77"/>
      <c r="E13" s="78"/>
      <c r="F13" s="78"/>
      <c r="G13" s="78"/>
      <c r="H13" s="78"/>
    </row>
    <row r="14" spans="2:9" hidden="1" x14ac:dyDescent="0.25">
      <c r="C14" s="38"/>
      <c r="D14" s="39"/>
      <c r="E14" s="42"/>
      <c r="F14" s="42"/>
      <c r="G14" s="42"/>
      <c r="H14" s="42"/>
    </row>
    <row r="15" spans="2:9" hidden="1" x14ac:dyDescent="0.25">
      <c r="C15" s="38"/>
      <c r="D15" s="39"/>
      <c r="E15" s="42"/>
      <c r="F15" s="42"/>
      <c r="G15" s="42"/>
      <c r="H15" s="42"/>
    </row>
    <row r="16" spans="2:9" ht="12" hidden="1" customHeight="1" x14ac:dyDescent="0.25">
      <c r="C16" s="38"/>
      <c r="D16" s="39"/>
      <c r="E16" s="42"/>
      <c r="F16" s="42"/>
      <c r="G16" s="42"/>
      <c r="H16" s="42"/>
    </row>
    <row r="28" spans="4:4" ht="18.75" hidden="1" x14ac:dyDescent="0.25">
      <c r="D28" s="41"/>
    </row>
  </sheetData>
  <mergeCells count="4">
    <mergeCell ref="C3:H3"/>
    <mergeCell ref="C11:D11"/>
    <mergeCell ref="C5:D5"/>
    <mergeCell ref="E5:H5"/>
  </mergeCells>
  <dataValidations count="1">
    <dataValidation type="custom" allowBlank="1" showInputMessage="1" showErrorMessage="1" sqref="C6:H11">
      <formula1>" "</formula1>
    </dataValidation>
  </dataValidation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Cane.</vt:lpstr>
      <vt:lpstr>Co-gen.</vt:lpstr>
      <vt:lpstr>Ethanol.</vt:lpstr>
      <vt:lpstr>Mod.</vt:lpstr>
      <vt:lpstr>State-wise Total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Khanna</dc:creator>
  <cp:lastModifiedBy>hp</cp:lastModifiedBy>
  <cp:lastPrinted>2024-07-09T08:30:14Z</cp:lastPrinted>
  <dcterms:created xsi:type="dcterms:W3CDTF">2021-09-13T10:07:55Z</dcterms:created>
  <dcterms:modified xsi:type="dcterms:W3CDTF">2024-08-06T10:16:16Z</dcterms:modified>
</cp:coreProperties>
</file>