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929" activeTab="4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Mod.!$B$4:$N$259</definedName>
  </definedNames>
  <calcPr calcId="162913"/>
</workbook>
</file>

<file path=xl/calcChain.xml><?xml version="1.0" encoding="utf-8"?>
<calcChain xmlns="http://schemas.openxmlformats.org/spreadsheetml/2006/main">
  <c r="H6" i="20" l="1"/>
  <c r="H7" i="20"/>
  <c r="M240" i="8" l="1"/>
  <c r="M230" i="8"/>
  <c r="L216" i="8"/>
  <c r="K216" i="8"/>
  <c r="J216" i="8"/>
  <c r="M215" i="8"/>
  <c r="M214" i="8"/>
  <c r="M213" i="8"/>
  <c r="M212" i="8"/>
  <c r="M211" i="8"/>
  <c r="L206" i="8"/>
  <c r="K206" i="8"/>
  <c r="J206" i="8"/>
  <c r="M196" i="8"/>
  <c r="M189" i="8"/>
  <c r="M179" i="8"/>
  <c r="M169" i="8"/>
  <c r="M145" i="8"/>
  <c r="L138" i="8"/>
  <c r="K138" i="8"/>
  <c r="J138" i="8"/>
  <c r="M134" i="8"/>
  <c r="M133" i="8"/>
  <c r="M132" i="8"/>
  <c r="M121" i="8"/>
  <c r="M111" i="8"/>
  <c r="M101" i="8"/>
  <c r="L93" i="8"/>
  <c r="K93" i="8"/>
  <c r="J93" i="8"/>
  <c r="M83" i="8"/>
  <c r="M73" i="8"/>
  <c r="M63" i="8"/>
  <c r="M53" i="8"/>
  <c r="M43" i="8"/>
  <c r="M39" i="8"/>
  <c r="M38" i="8"/>
  <c r="M37" i="8"/>
  <c r="M36" i="8"/>
  <c r="M35" i="8"/>
  <c r="M34" i="8"/>
  <c r="M33" i="8"/>
  <c r="M32" i="8"/>
  <c r="M31" i="8"/>
  <c r="M30" i="8"/>
  <c r="M23" i="8"/>
  <c r="M13" i="8"/>
  <c r="M59" i="10"/>
  <c r="M41" i="10"/>
  <c r="L35" i="10"/>
  <c r="K35" i="10"/>
  <c r="J35" i="10"/>
  <c r="M34" i="10"/>
  <c r="M33" i="10"/>
  <c r="M32" i="10"/>
  <c r="M31" i="10"/>
  <c r="M30" i="10"/>
  <c r="M23" i="10"/>
  <c r="M13" i="10"/>
  <c r="M141" i="7"/>
  <c r="L128" i="7"/>
  <c r="K128" i="7"/>
  <c r="J128" i="7"/>
  <c r="M126" i="7"/>
  <c r="M125" i="7"/>
  <c r="M124" i="7"/>
  <c r="M123" i="7"/>
  <c r="M122" i="7"/>
  <c r="M121" i="7"/>
  <c r="L116" i="7"/>
  <c r="K116" i="7"/>
  <c r="J116" i="7"/>
  <c r="M99" i="7"/>
  <c r="M89" i="7"/>
  <c r="M79" i="7"/>
  <c r="M69" i="7"/>
  <c r="M59" i="7"/>
  <c r="M41" i="7"/>
  <c r="M37" i="7"/>
  <c r="M36" i="7"/>
  <c r="M35" i="7"/>
  <c r="M34" i="7"/>
  <c r="M33" i="7"/>
  <c r="M32" i="7"/>
  <c r="M31" i="7"/>
  <c r="M30" i="7"/>
  <c r="M29" i="7"/>
  <c r="M28" i="7"/>
  <c r="M21" i="7"/>
  <c r="M124" i="6"/>
  <c r="L119" i="6"/>
  <c r="K119" i="6"/>
  <c r="J119" i="6"/>
  <c r="M117" i="6"/>
  <c r="M113" i="6"/>
  <c r="L108" i="6"/>
  <c r="K108" i="6"/>
  <c r="J108" i="6"/>
  <c r="M107" i="6"/>
  <c r="M79" i="6"/>
  <c r="M69" i="6"/>
  <c r="M59" i="6"/>
  <c r="L45" i="6"/>
  <c r="K45" i="6"/>
  <c r="J45" i="6"/>
  <c r="M41" i="6"/>
  <c r="L30" i="6"/>
  <c r="K30" i="6"/>
  <c r="J30" i="6"/>
  <c r="M29" i="6"/>
  <c r="M28" i="6"/>
  <c r="M27" i="6"/>
  <c r="M26" i="6"/>
  <c r="M25" i="6"/>
  <c r="L20" i="6"/>
  <c r="K20" i="6"/>
  <c r="J20" i="6"/>
  <c r="L126" i="6"/>
  <c r="K126" i="6"/>
  <c r="J126" i="6"/>
  <c r="M30" i="6" l="1"/>
  <c r="K96" i="8"/>
  <c r="M216" i="8"/>
  <c r="K218" i="8"/>
  <c r="K36" i="10"/>
  <c r="M128" i="7"/>
  <c r="K129" i="7"/>
  <c r="K31" i="6"/>
  <c r="K109" i="6"/>
  <c r="L253" i="8" l="1"/>
  <c r="K253" i="8"/>
  <c r="J253" i="8"/>
  <c r="M252" i="8"/>
  <c r="M253" i="8" s="1"/>
  <c r="L247" i="8"/>
  <c r="K247" i="8"/>
  <c r="J247" i="8"/>
  <c r="M246" i="8"/>
  <c r="M245" i="8"/>
  <c r="M244" i="8"/>
  <c r="M243" i="8"/>
  <c r="M242" i="8"/>
  <c r="M241" i="8"/>
  <c r="M239" i="8"/>
  <c r="M238" i="8"/>
  <c r="M237" i="8"/>
  <c r="M236" i="8"/>
  <c r="M235" i="8"/>
  <c r="M234" i="8"/>
  <c r="M233" i="8"/>
  <c r="M232" i="8"/>
  <c r="M231" i="8"/>
  <c r="M229" i="8"/>
  <c r="M228" i="8"/>
  <c r="M227" i="8"/>
  <c r="M226" i="8"/>
  <c r="M225" i="8"/>
  <c r="M224" i="8"/>
  <c r="M223" i="8"/>
  <c r="M222" i="8"/>
  <c r="M221" i="8"/>
  <c r="M205" i="8"/>
  <c r="M204" i="8"/>
  <c r="M203" i="8"/>
  <c r="M202" i="8"/>
  <c r="M201" i="8"/>
  <c r="M200" i="8"/>
  <c r="M199" i="8"/>
  <c r="M198" i="8"/>
  <c r="M197" i="8"/>
  <c r="M195" i="8"/>
  <c r="L190" i="8"/>
  <c r="K190" i="8"/>
  <c r="J190" i="8"/>
  <c r="M188" i="8"/>
  <c r="M187" i="8"/>
  <c r="M186" i="8"/>
  <c r="M185" i="8"/>
  <c r="M184" i="8"/>
  <c r="M183" i="8"/>
  <c r="M182" i="8"/>
  <c r="M181" i="8"/>
  <c r="M180" i="8"/>
  <c r="M178" i="8"/>
  <c r="L170" i="8"/>
  <c r="K170" i="8"/>
  <c r="J170" i="8"/>
  <c r="M168" i="8"/>
  <c r="M167" i="8"/>
  <c r="M166" i="8"/>
  <c r="M165" i="8"/>
  <c r="M164" i="8"/>
  <c r="M163" i="8"/>
  <c r="M162" i="8"/>
  <c r="L157" i="8"/>
  <c r="K157" i="8"/>
  <c r="J157" i="8"/>
  <c r="M156" i="8"/>
  <c r="M155" i="8"/>
  <c r="M154" i="8"/>
  <c r="L149" i="8"/>
  <c r="K149" i="8"/>
  <c r="J149" i="8"/>
  <c r="M148" i="8"/>
  <c r="M147" i="8"/>
  <c r="M146" i="8"/>
  <c r="M144" i="8"/>
  <c r="M143" i="8"/>
  <c r="M137" i="8"/>
  <c r="M136" i="8"/>
  <c r="M135" i="8"/>
  <c r="L127" i="8"/>
  <c r="K127" i="8"/>
  <c r="J127" i="8"/>
  <c r="M126" i="8"/>
  <c r="M125" i="8"/>
  <c r="M124" i="8"/>
  <c r="M123" i="8"/>
  <c r="M122" i="8"/>
  <c r="M120" i="8"/>
  <c r="M119" i="8"/>
  <c r="M118" i="8"/>
  <c r="M117" i="8"/>
  <c r="M116" i="8"/>
  <c r="M115" i="8"/>
  <c r="M114" i="8"/>
  <c r="M113" i="8"/>
  <c r="M112" i="8"/>
  <c r="M110" i="8"/>
  <c r="M109" i="8"/>
  <c r="M108" i="8"/>
  <c r="M107" i="8"/>
  <c r="M106" i="8"/>
  <c r="M105" i="8"/>
  <c r="M104" i="8"/>
  <c r="M103" i="8"/>
  <c r="M102" i="8"/>
  <c r="M100" i="8"/>
  <c r="M99" i="8"/>
  <c r="M92" i="8"/>
  <c r="M91" i="8"/>
  <c r="M90" i="8"/>
  <c r="M89" i="8"/>
  <c r="M88" i="8"/>
  <c r="M87" i="8"/>
  <c r="M86" i="8"/>
  <c r="M85" i="8"/>
  <c r="M84" i="8"/>
  <c r="M82" i="8"/>
  <c r="M81" i="8"/>
  <c r="M80" i="8"/>
  <c r="M79" i="8"/>
  <c r="M78" i="8"/>
  <c r="M77" i="8"/>
  <c r="M76" i="8"/>
  <c r="M75" i="8"/>
  <c r="M74" i="8"/>
  <c r="M72" i="8"/>
  <c r="M71" i="8"/>
  <c r="M70" i="8"/>
  <c r="M69" i="8"/>
  <c r="M68" i="8"/>
  <c r="M67" i="8"/>
  <c r="M66" i="8"/>
  <c r="M65" i="8"/>
  <c r="M64" i="8"/>
  <c r="M62" i="8"/>
  <c r="M61" i="8"/>
  <c r="M60" i="8"/>
  <c r="M59" i="8"/>
  <c r="M58" i="8"/>
  <c r="M57" i="8"/>
  <c r="M56" i="8"/>
  <c r="M55" i="8"/>
  <c r="M54" i="8"/>
  <c r="M52" i="8"/>
  <c r="M51" i="8"/>
  <c r="M50" i="8"/>
  <c r="M49" i="8"/>
  <c r="M48" i="8"/>
  <c r="M47" i="8"/>
  <c r="M46" i="8"/>
  <c r="M45" i="8"/>
  <c r="M44" i="8"/>
  <c r="M42" i="8"/>
  <c r="M41" i="8"/>
  <c r="M40" i="8"/>
  <c r="M29" i="8"/>
  <c r="M28" i="8"/>
  <c r="M27" i="8"/>
  <c r="M26" i="8"/>
  <c r="M25" i="8"/>
  <c r="M24" i="8"/>
  <c r="M22" i="8"/>
  <c r="M21" i="8"/>
  <c r="M20" i="8"/>
  <c r="M19" i="8"/>
  <c r="M18" i="8"/>
  <c r="M17" i="8"/>
  <c r="M16" i="8"/>
  <c r="M15" i="8"/>
  <c r="M14" i="8"/>
  <c r="M12" i="8"/>
  <c r="M11" i="8"/>
  <c r="M10" i="8"/>
  <c r="M9" i="8"/>
  <c r="M8" i="8"/>
  <c r="M7" i="8"/>
  <c r="M6" i="8"/>
  <c r="L75" i="10"/>
  <c r="K75" i="10"/>
  <c r="J75" i="10"/>
  <c r="M74" i="10"/>
  <c r="M73" i="10"/>
  <c r="M72" i="10"/>
  <c r="M71" i="10"/>
  <c r="L66" i="10"/>
  <c r="K66" i="10"/>
  <c r="J66" i="10"/>
  <c r="M65" i="10"/>
  <c r="M64" i="10"/>
  <c r="M63" i="10"/>
  <c r="M62" i="10"/>
  <c r="M61" i="10"/>
  <c r="M60" i="10"/>
  <c r="M58" i="10"/>
  <c r="M57" i="10"/>
  <c r="M56" i="10"/>
  <c r="L50" i="10"/>
  <c r="K50" i="10"/>
  <c r="J50" i="10"/>
  <c r="M49" i="10"/>
  <c r="M48" i="10"/>
  <c r="M47" i="10"/>
  <c r="M46" i="10"/>
  <c r="M45" i="10"/>
  <c r="M44" i="10"/>
  <c r="M43" i="10"/>
  <c r="M42" i="10"/>
  <c r="M29" i="10"/>
  <c r="M28" i="10"/>
  <c r="M27" i="10"/>
  <c r="M26" i="10"/>
  <c r="M25" i="10"/>
  <c r="M24" i="10"/>
  <c r="M22" i="10"/>
  <c r="M21" i="10"/>
  <c r="M20" i="10"/>
  <c r="M19" i="10"/>
  <c r="M18" i="10"/>
  <c r="M17" i="10"/>
  <c r="M16" i="10"/>
  <c r="M15" i="10"/>
  <c r="M14" i="10"/>
  <c r="M12" i="10"/>
  <c r="M11" i="10"/>
  <c r="M10" i="10"/>
  <c r="M9" i="10"/>
  <c r="M8" i="10"/>
  <c r="M7" i="10"/>
  <c r="M6" i="10"/>
  <c r="L155" i="7"/>
  <c r="K155" i="7"/>
  <c r="J155" i="7"/>
  <c r="M154" i="7"/>
  <c r="M153" i="7"/>
  <c r="L148" i="7"/>
  <c r="K148" i="7"/>
  <c r="J148" i="7"/>
  <c r="M147" i="7"/>
  <c r="M146" i="7"/>
  <c r="M145" i="7"/>
  <c r="M144" i="7"/>
  <c r="M143" i="7"/>
  <c r="M142" i="7"/>
  <c r="M140" i="7"/>
  <c r="M139" i="7"/>
  <c r="M138" i="7"/>
  <c r="M137" i="7"/>
  <c r="M136" i="7"/>
  <c r="M135" i="7"/>
  <c r="M134" i="7"/>
  <c r="M133" i="7"/>
  <c r="M115" i="7"/>
  <c r="M114" i="7"/>
  <c r="M113" i="7"/>
  <c r="M112" i="7"/>
  <c r="L107" i="7"/>
  <c r="K107" i="7"/>
  <c r="J107" i="7"/>
  <c r="M106" i="7"/>
  <c r="M105" i="7"/>
  <c r="M104" i="7"/>
  <c r="M103" i="7"/>
  <c r="M102" i="7"/>
  <c r="M101" i="7"/>
  <c r="M100" i="7"/>
  <c r="M98" i="7"/>
  <c r="M97" i="7"/>
  <c r="M96" i="7"/>
  <c r="M95" i="7"/>
  <c r="M94" i="7"/>
  <c r="M93" i="7"/>
  <c r="M92" i="7"/>
  <c r="M91" i="7"/>
  <c r="M90" i="7"/>
  <c r="M88" i="7"/>
  <c r="M87" i="7"/>
  <c r="M86" i="7"/>
  <c r="M85" i="7"/>
  <c r="M84" i="7"/>
  <c r="M83" i="7"/>
  <c r="M82" i="7"/>
  <c r="M81" i="7"/>
  <c r="M80" i="7"/>
  <c r="M78" i="7"/>
  <c r="M77" i="7"/>
  <c r="M76" i="7"/>
  <c r="M75" i="7"/>
  <c r="M74" i="7"/>
  <c r="M73" i="7"/>
  <c r="M72" i="7"/>
  <c r="M71" i="7"/>
  <c r="M70" i="7"/>
  <c r="M68" i="7"/>
  <c r="M67" i="7"/>
  <c r="M66" i="7"/>
  <c r="M65" i="7"/>
  <c r="M64" i="7"/>
  <c r="M63" i="7"/>
  <c r="M62" i="7"/>
  <c r="M61" i="7"/>
  <c r="M60" i="7"/>
  <c r="M58" i="7"/>
  <c r="M57" i="7"/>
  <c r="M56" i="7"/>
  <c r="M55" i="7"/>
  <c r="M54" i="7"/>
  <c r="M53" i="7"/>
  <c r="M52" i="7"/>
  <c r="L46" i="7"/>
  <c r="K46" i="7"/>
  <c r="J46" i="7"/>
  <c r="M45" i="7"/>
  <c r="M44" i="7"/>
  <c r="M43" i="7"/>
  <c r="M42" i="7"/>
  <c r="M40" i="7"/>
  <c r="M39" i="7"/>
  <c r="M38" i="7"/>
  <c r="M27" i="7"/>
  <c r="M26" i="7"/>
  <c r="M25" i="7"/>
  <c r="M24" i="7"/>
  <c r="M23" i="7"/>
  <c r="M22" i="7"/>
  <c r="M20" i="7"/>
  <c r="M19" i="7"/>
  <c r="M18" i="7"/>
  <c r="M17" i="7"/>
  <c r="M16" i="7"/>
  <c r="M15" i="7"/>
  <c r="M14" i="7"/>
  <c r="M13" i="7"/>
  <c r="L7" i="7"/>
  <c r="K7" i="7"/>
  <c r="J7" i="7"/>
  <c r="M6" i="7"/>
  <c r="M7" i="7" s="1"/>
  <c r="K127" i="6"/>
  <c r="M125" i="6"/>
  <c r="M126" i="6" s="1"/>
  <c r="M118" i="6"/>
  <c r="M116" i="6"/>
  <c r="M115" i="6"/>
  <c r="M114" i="6"/>
  <c r="M106" i="6"/>
  <c r="M108" i="6" s="1"/>
  <c r="L101" i="6"/>
  <c r="K101" i="6"/>
  <c r="J101" i="6"/>
  <c r="M100" i="6"/>
  <c r="M99" i="6"/>
  <c r="L94" i="6"/>
  <c r="K94" i="6"/>
  <c r="J94" i="6"/>
  <c r="M93" i="6"/>
  <c r="M92" i="6"/>
  <c r="M91" i="6"/>
  <c r="M90" i="6"/>
  <c r="M89" i="6"/>
  <c r="M88" i="6"/>
  <c r="M87" i="6"/>
  <c r="L82" i="6"/>
  <c r="K82" i="6"/>
  <c r="J82" i="6"/>
  <c r="M81" i="6"/>
  <c r="M80" i="6"/>
  <c r="M78" i="6"/>
  <c r="M77" i="6"/>
  <c r="M76" i="6"/>
  <c r="M75" i="6"/>
  <c r="M74" i="6"/>
  <c r="M73" i="6"/>
  <c r="M72" i="6"/>
  <c r="M71" i="6"/>
  <c r="M70" i="6"/>
  <c r="M68" i="6"/>
  <c r="M67" i="6"/>
  <c r="M66" i="6"/>
  <c r="M65" i="6"/>
  <c r="M64" i="6"/>
  <c r="M63" i="6"/>
  <c r="M62" i="6"/>
  <c r="M61" i="6"/>
  <c r="M60" i="6"/>
  <c r="M58" i="6"/>
  <c r="M57" i="6"/>
  <c r="M56" i="6"/>
  <c r="M55" i="6"/>
  <c r="M54" i="6"/>
  <c r="M53" i="6"/>
  <c r="M52" i="6"/>
  <c r="M51" i="6"/>
  <c r="M44" i="6"/>
  <c r="M43" i="6"/>
  <c r="M42" i="6"/>
  <c r="L36" i="6"/>
  <c r="K36" i="6"/>
  <c r="J36" i="6"/>
  <c r="M35" i="6"/>
  <c r="M36" i="6" s="1"/>
  <c r="M19" i="6"/>
  <c r="M18" i="6"/>
  <c r="M17" i="6"/>
  <c r="M16" i="6"/>
  <c r="L11" i="6"/>
  <c r="K11" i="6"/>
  <c r="J11" i="6"/>
  <c r="M10" i="6"/>
  <c r="M9" i="6"/>
  <c r="M8" i="6"/>
  <c r="M7" i="6"/>
  <c r="M6" i="6"/>
  <c r="K8" i="7" l="1"/>
  <c r="M119" i="6"/>
  <c r="M45" i="6"/>
  <c r="K249" i="8"/>
  <c r="K254" i="8"/>
  <c r="K255" i="8" s="1"/>
  <c r="M138" i="8"/>
  <c r="K175" i="8"/>
  <c r="M20" i="6"/>
  <c r="M149" i="8"/>
  <c r="K192" i="8"/>
  <c r="M116" i="7"/>
  <c r="L158" i="7"/>
  <c r="K158" i="7"/>
  <c r="J158" i="7"/>
  <c r="K83" i="6"/>
  <c r="K37" i="6"/>
  <c r="L128" i="6"/>
  <c r="M11" i="6"/>
  <c r="J128" i="6"/>
  <c r="K12" i="6"/>
  <c r="K128" i="6"/>
  <c r="K76" i="10"/>
  <c r="M206" i="8"/>
  <c r="M93" i="8"/>
  <c r="J78" i="10"/>
  <c r="J256" i="8"/>
  <c r="K51" i="10"/>
  <c r="K78" i="10"/>
  <c r="K129" i="8"/>
  <c r="K256" i="8"/>
  <c r="L78" i="10"/>
  <c r="L256" i="8"/>
  <c r="M35" i="10"/>
  <c r="M170" i="8"/>
  <c r="K140" i="8"/>
  <c r="M247" i="8"/>
  <c r="K156" i="7"/>
  <c r="K159" i="8"/>
  <c r="M148" i="7"/>
  <c r="M127" i="8"/>
  <c r="K208" i="8"/>
  <c r="M157" i="8"/>
  <c r="M155" i="7"/>
  <c r="M94" i="6"/>
  <c r="M50" i="10"/>
  <c r="M66" i="10"/>
  <c r="M75" i="10"/>
  <c r="M82" i="6"/>
  <c r="M190" i="8"/>
  <c r="K149" i="7"/>
  <c r="K108" i="7"/>
  <c r="M107" i="7"/>
  <c r="M46" i="7"/>
  <c r="M101" i="6"/>
  <c r="K151" i="8"/>
  <c r="K67" i="10"/>
  <c r="K117" i="7"/>
  <c r="K47" i="7"/>
  <c r="K120" i="6"/>
  <c r="K102" i="6"/>
  <c r="K95" i="6"/>
  <c r="K46" i="6"/>
  <c r="K21" i="6"/>
  <c r="K79" i="10" l="1"/>
  <c r="K257" i="8"/>
  <c r="H9" i="20"/>
  <c r="H8" i="20"/>
  <c r="F11" i="20"/>
  <c r="K159" i="7"/>
  <c r="G11" i="20"/>
  <c r="K129" i="6"/>
  <c r="M78" i="10" l="1"/>
  <c r="M256" i="8"/>
  <c r="M158" i="7"/>
  <c r="M128" i="6"/>
  <c r="E11" i="20"/>
  <c r="H11" i="20"/>
</calcChain>
</file>

<file path=xl/sharedStrings.xml><?xml version="1.0" encoding="utf-8"?>
<sst xmlns="http://schemas.openxmlformats.org/spreadsheetml/2006/main" count="2576" uniqueCount="1091">
  <si>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</si>
  <si>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</si>
  <si>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</si>
  <si>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</si>
  <si>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</si>
  <si>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</si>
  <si>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</si>
  <si>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</si>
  <si>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</si>
  <si>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</si>
  <si>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</si>
  <si>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</si>
  <si>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</si>
  <si>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</si>
  <si>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</si>
  <si>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</si>
  <si>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</si>
  <si>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</si>
  <si>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</si>
  <si>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</si>
  <si>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</si>
  <si>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</si>
  <si>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</si>
  <si>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</si>
  <si>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</si>
  <si>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</si>
  <si>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</si>
  <si>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</si>
  <si>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</si>
  <si>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</si>
  <si>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</si>
  <si>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</si>
  <si>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</si>
  <si>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</si>
  <si>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</si>
  <si>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</si>
  <si>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</si>
  <si>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</si>
  <si>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</si>
  <si>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</si>
  <si>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</si>
  <si>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</si>
  <si>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</si>
  <si>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</si>
  <si>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</si>
  <si>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</si>
  <si>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</si>
  <si>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</si>
  <si>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</si>
  <si>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</si>
  <si>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</si>
  <si>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</si>
  <si>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</si>
  <si>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</si>
  <si>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</si>
  <si>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</si>
  <si>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</si>
  <si>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</si>
  <si>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</si>
  <si>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</si>
  <si>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</si>
  <si>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</si>
  <si>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</si>
  <si>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</si>
  <si>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</si>
  <si>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</si>
  <si>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</si>
  <si>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</si>
  <si>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</si>
  <si>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</si>
  <si>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</si>
  <si>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</si>
  <si>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</si>
  <si>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</si>
  <si>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</si>
  <si>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</si>
  <si>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</si>
  <si>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</si>
  <si>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</si>
  <si>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</si>
  <si>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</si>
  <si>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</si>
  <si>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</si>
  <si>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</si>
  <si>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</si>
  <si>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</si>
  <si>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</si>
  <si>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</si>
  <si>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</si>
  <si>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</si>
  <si>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</si>
  <si>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</si>
  <si>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</si>
  <si>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</si>
  <si>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</si>
  <si>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</si>
  <si>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</si>
  <si>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</si>
  <si>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</si>
  <si>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</si>
  <si>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</si>
  <si>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</si>
  <si>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</si>
  <si>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</si>
  <si>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</si>
  <si>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</si>
  <si>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</si>
  <si>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</si>
  <si>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</si>
  <si>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</si>
  <si>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</si>
  <si>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</si>
  <si>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</si>
  <si>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</si>
  <si>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</si>
  <si>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</si>
  <si>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</si>
  <si>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</si>
  <si>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</si>
  <si>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</si>
  <si>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</si>
  <si>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</si>
  <si>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</si>
  <si>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</si>
  <si>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</si>
  <si>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</si>
  <si>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</si>
  <si>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</si>
  <si>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</si>
  <si>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</si>
  <si>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</si>
  <si>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</si>
  <si>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</si>
  <si>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</si>
  <si>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</si>
  <si>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</si>
  <si>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</si>
  <si>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</si>
  <si>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</si>
  <si>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</si>
  <si>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</si>
  <si>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</si>
  <si>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</si>
  <si>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</si>
  <si>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</si>
  <si>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</si>
  <si>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</si>
  <si>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</si>
  <si>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</si>
  <si>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</si>
  <si>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</si>
  <si>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</si>
  <si>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</si>
  <si>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</si>
  <si>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</si>
  <si>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</si>
  <si>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</si>
  <si>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</si>
  <si>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</si>
  <si>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</si>
  <si>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</si>
  <si>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</si>
  <si>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</si>
  <si>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</si>
  <si>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</si>
  <si>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</si>
  <si>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</si>
  <si>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</si>
  <si>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</si>
  <si>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</si>
  <si>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</si>
  <si>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</si>
  <si>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</si>
  <si>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</si>
  <si>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</si>
  <si>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</si>
  <si>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</si>
  <si>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</si>
  <si>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</si>
  <si>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</si>
  <si>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</si>
  <si>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</si>
  <si>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</si>
  <si>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</si>
  <si>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</si>
  <si>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</si>
  <si>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</si>
  <si>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</si>
  <si>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</si>
  <si>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</si>
  <si>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</si>
  <si>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</si>
  <si>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</si>
  <si>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</si>
  <si>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</si>
  <si>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</si>
  <si>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</si>
  <si>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</si>
  <si>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</si>
  <si>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</si>
  <si>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</si>
  <si>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</si>
  <si>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</si>
  <si>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</si>
  <si>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</si>
  <si>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</si>
  <si>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</si>
  <si>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</si>
  <si>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</si>
  <si>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</si>
  <si>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</si>
  <si>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</si>
  <si>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</si>
  <si>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</si>
  <si>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</si>
  <si>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</si>
  <si>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</si>
  <si>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</si>
  <si>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</si>
  <si>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</si>
  <si>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</si>
  <si>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</si>
  <si>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</si>
  <si>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</si>
  <si>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</si>
  <si>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</si>
  <si>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</si>
  <si>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</si>
  <si>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</si>
  <si>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</si>
  <si>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</si>
  <si>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</si>
  <si>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</si>
  <si>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</si>
  <si>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</si>
  <si>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</si>
  <si>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</si>
  <si>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</si>
  <si>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</si>
  <si>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</si>
  <si>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</si>
  <si>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</si>
  <si>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</si>
  <si>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</si>
  <si>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</si>
  <si>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</si>
  <si>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</si>
  <si>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</si>
  <si>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</si>
  <si>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</si>
  <si>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</si>
  <si>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</si>
  <si>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</si>
  <si>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</si>
  <si>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</si>
  <si>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</si>
  <si>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</si>
  <si>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</si>
  <si>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</si>
  <si>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</si>
  <si>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</si>
  <si>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</si>
  <si>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</si>
  <si>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</si>
  <si>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</si>
  <si>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</si>
  <si>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</si>
  <si>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</si>
  <si>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</si>
  <si>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</si>
  <si>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</si>
  <si>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</si>
  <si>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</si>
  <si>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</si>
  <si>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</si>
  <si>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</si>
  <si>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</si>
  <si>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</si>
  <si>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</si>
  <si>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</si>
  <si>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</si>
  <si>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</si>
  <si>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</si>
  <si>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</si>
  <si>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</si>
  <si>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</si>
  <si>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</si>
  <si>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</si>
  <si>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</si>
  <si>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</si>
  <si>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</si>
  <si>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</si>
  <si>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</si>
  <si>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</si>
  <si>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</si>
  <si>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</si>
  <si>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</si>
  <si>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</si>
  <si>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</si>
  <si>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</si>
  <si>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</si>
  <si>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</si>
  <si>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</si>
  <si>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</si>
  <si>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</si>
  <si>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</si>
  <si>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</si>
  <si>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</si>
  <si>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</si>
  <si>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</si>
  <si>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</si>
  <si>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</si>
  <si>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</si>
  <si>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</si>
  <si>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</si>
  <si>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</si>
  <si>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</si>
  <si>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</si>
  <si>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</si>
  <si>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</si>
  <si>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</si>
  <si>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</si>
  <si>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</si>
  <si>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</si>
  <si>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</si>
  <si>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</si>
  <si>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</si>
  <si>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</si>
  <si>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</si>
  <si>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</si>
  <si>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</si>
  <si>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</si>
  <si>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</si>
  <si>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</si>
  <si>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</si>
  <si>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</si>
  <si>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</si>
  <si>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</si>
  <si>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</si>
  <si>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</si>
  <si>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</si>
  <si>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</si>
  <si>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</si>
  <si>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</si>
  <si>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</si>
  <si>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</si>
  <si>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</si>
  <si>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</si>
  <si>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</si>
  <si>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</si>
  <si>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</si>
  <si>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</si>
  <si>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</si>
  <si>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</si>
  <si>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</si>
  <si>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</si>
  <si>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</si>
  <si>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</si>
  <si>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</si>
  <si>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</si>
  <si>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</si>
  <si>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</si>
  <si>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</si>
  <si>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</si>
  <si>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</si>
  <si>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</si>
  <si>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</si>
  <si>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</si>
  <si>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</si>
  <si>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</si>
  <si>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</si>
  <si>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</si>
  <si>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</si>
  <si>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</si>
  <si>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</si>
  <si>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</si>
  <si>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</si>
  <si>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</si>
  <si>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</si>
  <si>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</si>
  <si>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</si>
  <si>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</si>
  <si>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</si>
  <si>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</si>
  <si>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</si>
  <si>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</si>
  <si>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</si>
  <si>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</si>
  <si>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</si>
  <si>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</si>
  <si>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</si>
  <si>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</si>
  <si>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</si>
  <si>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</si>
  <si>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</si>
  <si>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</si>
  <si>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</si>
  <si>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</si>
  <si>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</si>
  <si>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</si>
  <si>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</si>
  <si>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</si>
  <si>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</si>
  <si>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</si>
  <si>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</si>
  <si>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</si>
  <si>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</si>
  <si>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</si>
  <si>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</si>
  <si>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</si>
  <si>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</si>
  <si>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</si>
  <si>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</si>
  <si>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</si>
  <si>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</si>
  <si>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</si>
  <si>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</si>
  <si>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</si>
  <si>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</si>
  <si>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</si>
  <si>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</si>
  <si>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</si>
  <si>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</si>
  <si>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</si>
  <si>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</si>
  <si>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</si>
  <si>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</si>
  <si>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</si>
  <si>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</si>
  <si>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</si>
  <si>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</si>
  <si>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</si>
  <si>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</si>
  <si>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</si>
  <si>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</si>
  <si>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</si>
  <si>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</si>
  <si>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</si>
  <si>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</si>
  <si>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</si>
  <si>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</si>
  <si>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</si>
  <si>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</si>
  <si>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</si>
  <si>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</si>
  <si>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</si>
  <si>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</si>
  <si>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</si>
  <si>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</si>
  <si>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</si>
  <si>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</si>
  <si>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</si>
  <si>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</si>
  <si>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</si>
  <si>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</si>
  <si>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</si>
  <si>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</si>
  <si>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</si>
  <si>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</si>
  <si>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</si>
  <si>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</si>
  <si>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</si>
  <si>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</si>
  <si>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</si>
  <si>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</si>
  <si>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</si>
  <si>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</si>
  <si>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</si>
  <si>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</si>
  <si>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</si>
  <si>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</si>
  <si>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</si>
  <si>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</si>
  <si>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</si>
  <si>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</si>
  <si>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</si>
  <si>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</si>
  <si>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</si>
  <si>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</si>
  <si>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</si>
  <si>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</si>
  <si>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</si>
  <si>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</si>
  <si>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</si>
  <si>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</si>
  <si>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</si>
  <si>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</si>
  <si>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</si>
  <si>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</si>
  <si>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</si>
  <si>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</si>
  <si>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</si>
  <si>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</si>
  <si>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</si>
  <si>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</si>
  <si>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</si>
  <si>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</si>
  <si>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</si>
  <si>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</si>
  <si>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</si>
  <si>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</si>
  <si>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</si>
  <si>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</si>
  <si>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</si>
  <si>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</si>
  <si>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</si>
  <si>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</si>
  <si>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</si>
  <si>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</si>
  <si>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</si>
  <si>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</si>
  <si>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</si>
  <si>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</si>
  <si>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</si>
  <si>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</si>
  <si>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</si>
  <si>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</si>
  <si>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</si>
  <si>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</si>
  <si>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</si>
  <si>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</si>
  <si>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</si>
  <si>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</si>
  <si>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</si>
  <si>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</si>
  <si>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</si>
  <si>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</si>
  <si>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</si>
  <si>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</si>
  <si>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</si>
  <si>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</si>
  <si>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</si>
  <si>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</si>
  <si>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</si>
  <si>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</si>
  <si>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</si>
  <si>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</si>
  <si>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</si>
  <si>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</si>
  <si>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</si>
  <si>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</si>
  <si>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</si>
  <si>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</si>
  <si>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</si>
  <si>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</si>
  <si>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</si>
  <si>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</si>
  <si>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</si>
  <si>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</si>
  <si>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</si>
  <si>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</si>
  <si>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</si>
  <si>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</si>
  <si>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</si>
  <si>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</si>
  <si>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</si>
  <si>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</si>
  <si>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</si>
  <si>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</si>
  <si>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</si>
  <si>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</si>
  <si>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</si>
  <si>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</si>
  <si>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</si>
  <si>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</si>
  <si>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</si>
  <si>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</si>
  <si>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</si>
  <si>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</si>
  <si>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</si>
  <si>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</si>
  <si>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</si>
  <si>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</si>
  <si>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</si>
  <si>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</si>
  <si>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</si>
  <si>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</si>
  <si>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</si>
  <si>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</si>
  <si>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</si>
  <si>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</si>
  <si>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</si>
  <si>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</si>
  <si>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</si>
  <si>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</si>
  <si>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</si>
  <si>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</si>
  <si>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</si>
  <si>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</si>
  <si>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</si>
  <si>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</si>
  <si>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</si>
  <si>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</si>
  <si>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</si>
  <si>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</si>
  <si>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</si>
  <si>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</si>
  <si>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</si>
  <si>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</si>
  <si>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</si>
  <si>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</si>
  <si>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</si>
  <si>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</si>
  <si>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</si>
  <si>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</si>
  <si>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</si>
  <si>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</si>
  <si>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</si>
  <si>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</si>
  <si>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</si>
  <si>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</si>
  <si>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</si>
  <si>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</si>
  <si>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</si>
  <si>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</si>
  <si>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</si>
  <si>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</si>
  <si>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</si>
  <si>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</si>
  <si>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</si>
  <si>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</si>
  <si>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</si>
  <si>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</si>
  <si>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</si>
  <si>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</si>
  <si>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</si>
  <si>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</si>
  <si>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</si>
  <si>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</si>
  <si>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</si>
  <si>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</si>
  <si>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</si>
  <si>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</si>
  <si>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</si>
  <si>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</si>
  <si>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</si>
  <si>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</si>
  <si>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</si>
  <si>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</si>
  <si>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</si>
  <si>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</si>
  <si>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</si>
  <si>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</si>
  <si>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</si>
  <si>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</si>
  <si>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</si>
  <si>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</si>
  <si>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</si>
  <si>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</si>
  <si>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</si>
  <si>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</si>
  <si>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</si>
  <si>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</si>
  <si>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</si>
  <si>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</si>
  <si>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</si>
  <si>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</si>
  <si>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</si>
  <si>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</si>
  <si>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</si>
  <si>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</si>
  <si>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</si>
  <si>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</si>
  <si>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</si>
  <si>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</si>
  <si>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</si>
  <si>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</si>
  <si>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</si>
  <si>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</si>
  <si>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</si>
  <si>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</si>
  <si>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</si>
  <si>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</si>
  <si>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</si>
  <si>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</si>
  <si>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</si>
  <si>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</si>
  <si>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</si>
  <si>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</si>
  <si>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</si>
  <si>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</si>
  <si>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</si>
  <si>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</si>
  <si>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</si>
  <si>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</si>
  <si>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</si>
  <si>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</si>
  <si>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</si>
  <si>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</si>
  <si>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</si>
  <si>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</si>
  <si>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</si>
  <si>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</si>
  <si>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</si>
  <si>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</si>
  <si>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</si>
  <si>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</si>
  <si>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</si>
  <si>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</si>
  <si>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</si>
  <si>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</si>
  <si>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</si>
  <si>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</si>
  <si>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</si>
  <si>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</si>
  <si>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</si>
  <si>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</si>
  <si>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</si>
  <si>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</si>
  <si>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</si>
  <si>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</si>
  <si>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</si>
  <si>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</si>
  <si>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</si>
  <si>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</si>
  <si>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</si>
  <si>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</si>
  <si>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</si>
  <si>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</si>
  <si>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</si>
  <si>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</si>
  <si>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</si>
  <si>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</si>
  <si>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</si>
  <si>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</si>
  <si>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</si>
  <si>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</si>
  <si>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</si>
  <si>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</si>
  <si>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</si>
  <si>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</si>
  <si>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</si>
  <si>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</si>
  <si>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</si>
  <si>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</si>
  <si>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</si>
  <si>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</si>
  <si>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</si>
  <si>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</si>
  <si>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</si>
  <si>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</si>
  <si>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</si>
  <si>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</si>
  <si>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</si>
  <si>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</si>
  <si>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</si>
  <si>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</si>
  <si>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</si>
  <si>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</si>
  <si>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</si>
  <si>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</si>
  <si>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</si>
  <si>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</si>
  <si>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</si>
  <si>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</si>
  <si>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</si>
  <si>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</si>
  <si>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</si>
  <si>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</si>
  <si>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</si>
  <si>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</si>
  <si>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</si>
  <si>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</si>
  <si>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</si>
  <si>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</si>
  <si>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</si>
  <si>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</si>
  <si>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</si>
  <si>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</si>
  <si>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</si>
  <si>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</si>
  <si>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</si>
  <si>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</si>
  <si>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</si>
  <si>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</si>
  <si>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</si>
  <si>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</si>
  <si>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</si>
  <si>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</si>
  <si>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</si>
  <si>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</si>
  <si>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</si>
  <si>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</si>
  <si>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</si>
  <si>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</si>
  <si>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</si>
  <si>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</si>
  <si>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</si>
  <si>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</si>
  <si>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</si>
  <si>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</si>
  <si>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</si>
  <si>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</si>
  <si>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</si>
  <si>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</si>
  <si>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</si>
  <si>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</si>
  <si>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</si>
  <si>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</si>
  <si>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</si>
  <si>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</si>
  <si>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</si>
  <si>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</si>
  <si>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</si>
  <si>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</si>
  <si>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</si>
  <si>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</si>
  <si>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</si>
  <si>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</si>
  <si>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</si>
  <si>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</si>
  <si>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</si>
  <si>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</si>
  <si>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</si>
  <si>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</si>
  <si>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</si>
  <si>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</si>
  <si>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</si>
  <si>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</si>
  <si>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</si>
  <si>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</si>
  <si>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</si>
  <si>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</si>
  <si>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</si>
  <si>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</si>
  <si>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</si>
  <si>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</si>
  <si>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</si>
  <si>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</si>
  <si>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</si>
  <si>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</si>
  <si>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</si>
  <si>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</si>
  <si>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</si>
  <si>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</si>
  <si>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</si>
  <si>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</si>
  <si>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</si>
  <si>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</si>
  <si>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</si>
  <si>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</si>
  <si>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</si>
  <si>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</si>
  <si>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</si>
  <si>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</si>
  <si>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</si>
  <si>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</si>
  <si>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</si>
  <si>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</si>
  <si>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</si>
  <si>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</si>
  <si>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</si>
  <si>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</si>
  <si>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</si>
  <si>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</si>
  <si>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</si>
  <si>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</si>
  <si>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</si>
  <si>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</si>
  <si>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</si>
  <si>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</si>
  <si>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</si>
  <si>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</si>
  <si>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</si>
  <si>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</si>
  <si>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</si>
  <si>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</si>
  <si>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</si>
  <si>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</si>
  <si>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</si>
  <si>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</si>
  <si>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</si>
  <si>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</si>
  <si>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</si>
  <si>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</si>
  <si>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</si>
  <si>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</si>
  <si>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</si>
  <si>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</si>
  <si>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</si>
  <si>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</si>
  <si>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</si>
  <si>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</si>
  <si>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</si>
  <si>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</si>
  <si>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</si>
  <si>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</si>
  <si>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</si>
  <si>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</si>
  <si>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</si>
  <si>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</si>
  <si>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</si>
  <si>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</si>
  <si>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</si>
  <si>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</si>
  <si>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</si>
  <si>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</si>
  <si>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</si>
  <si>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</si>
  <si>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</si>
  <si>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</si>
  <si>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</si>
  <si>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</si>
  <si>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</si>
  <si>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</si>
  <si>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</si>
  <si>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</si>
  <si>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</si>
  <si>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</si>
  <si>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</si>
  <si>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</si>
  <si>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</si>
  <si>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</si>
  <si>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</si>
  <si>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</si>
  <si>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</si>
  <si>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</si>
  <si>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</si>
  <si>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</si>
  <si>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</si>
  <si>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</si>
  <si>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</si>
  <si>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</si>
  <si>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</si>
  <si>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</si>
  <si>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</si>
  <si>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</si>
  <si>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</si>
  <si>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</si>
  <si>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</si>
  <si>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</si>
  <si>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</si>
  <si>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</si>
  <si>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</si>
  <si>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</si>
  <si>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</si>
  <si>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</si>
  <si>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</si>
  <si>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</si>
  <si>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</si>
  <si>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</si>
  <si>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</si>
  <si>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</si>
  <si>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</si>
  <si>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</si>
  <si>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</si>
  <si>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</si>
  <si>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</si>
  <si>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</si>
  <si>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</si>
  <si>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</si>
  <si>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</si>
  <si>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</si>
  <si>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</si>
  <si>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</si>
  <si>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</si>
  <si>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</si>
  <si>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</si>
  <si>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</si>
  <si>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</si>
  <si>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</si>
  <si>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</si>
  <si>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</si>
  <si>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</si>
  <si>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</si>
  <si>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</si>
  <si>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</si>
  <si>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</si>
  <si>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</si>
  <si>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</si>
  <si>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</si>
  <si>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</si>
  <si>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</si>
  <si>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</si>
  <si>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</si>
  <si>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</si>
  <si>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</si>
  <si>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</si>
  <si>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</si>
  <si>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</si>
  <si>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</si>
  <si>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</si>
  <si>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</si>
  <si>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</si>
  <si>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</si>
  <si>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</si>
  <si>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</si>
  <si>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</si>
  <si>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</si>
  <si>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</si>
  <si>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</si>
  <si>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</si>
  <si>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</si>
  <si>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</si>
  <si>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</si>
  <si>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</si>
  <si>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</si>
  <si>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</si>
  <si>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</si>
  <si>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</si>
  <si>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</si>
  <si>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</si>
  <si>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</si>
  <si>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</si>
  <si>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</si>
  <si>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</si>
  <si>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</si>
  <si>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</si>
  <si>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</si>
  <si>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</si>
  <si>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</si>
  <si>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</si>
  <si>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</si>
  <si>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</si>
  <si>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</si>
  <si>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</si>
  <si>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</si>
  <si>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</si>
  <si>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</si>
  <si>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</si>
  <si>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</si>
  <si>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</si>
  <si>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</si>
  <si>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</si>
  <si>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</si>
  <si>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</si>
  <si>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</si>
  <si>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</si>
  <si>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</si>
  <si>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</si>
  <si>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</si>
  <si>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</si>
  <si>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</si>
  <si>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</si>
  <si>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</si>
  <si>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</si>
  <si>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</si>
  <si>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</si>
  <si>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</si>
  <si>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</si>
  <si>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</si>
  <si>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</si>
  <si>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</si>
  <si>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</si>
  <si>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</si>
  <si>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</si>
  <si>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</si>
  <si>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</si>
  <si>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</si>
  <si>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</si>
  <si>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</si>
  <si>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</si>
  <si>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</si>
  <si>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</si>
  <si>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</si>
  <si>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</si>
  <si>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</si>
  <si>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</si>
  <si>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</si>
  <si>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</si>
  <si>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</si>
  <si>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</si>
  <si>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</si>
  <si>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</si>
  <si>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</si>
  <si>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</si>
  <si>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</si>
  <si>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</si>
  <si>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</si>
  <si>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</si>
  <si>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</si>
  <si>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</si>
  <si>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</si>
  <si>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</si>
  <si>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</si>
  <si>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</si>
  <si>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</si>
  <si>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</si>
  <si>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</si>
  <si>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</si>
  <si>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</si>
  <si>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</si>
  <si>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</si>
  <si>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</si>
  <si>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t>8.08.22</t>
  </si>
  <si>
    <t>22.02.23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</si>
  <si>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31-01-2024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</si>
  <si>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31-01-2024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</si>
  <si>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31-01-2024</t>
    </r>
  </si>
  <si>
    <t>Outstanding amount of Loan against Sugar Mills in different Schemes as on 31-01-2024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</si>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</sst>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165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2" fillId="0" borderId="29" xfId="0" applyNumberFormat="1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7" xfId="0" applyFont="1" applyFill="1" applyBorder="1" applyAlignment="1">
      <alignment horizontal="center" vertical="center" wrapText="1"/>
    </xf>
    <xf numFmtId="3" fontId="10" fillId="7" borderId="7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3" fontId="14" fillId="7" borderId="22" xfId="0" applyNumberFormat="1" applyFont="1" applyFill="1" applyBorder="1" applyAlignment="1">
      <alignment horizontal="right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left" vertical="center"/>
    </xf>
    <xf numFmtId="3" fontId="14" fillId="7" borderId="25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2" fontId="2" fillId="0" borderId="36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right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2" fontId="5" fillId="4" borderId="36" xfId="0" applyNumberFormat="1" applyFont="1" applyFill="1" applyBorder="1" applyAlignment="1">
      <alignment horizontal="center" vertical="center" wrapText="1"/>
    </xf>
    <xf numFmtId="3" fontId="5" fillId="4" borderId="36" xfId="0" applyNumberFormat="1" applyFont="1" applyFill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 wrapText="1"/>
    </xf>
    <xf numFmtId="14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3" fontId="2" fillId="0" borderId="36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" fontId="3" fillId="4" borderId="36" xfId="0" applyNumberFormat="1" applyFont="1" applyFill="1" applyBorder="1" applyAlignment="1">
      <alignment horizontal="right" vertical="center"/>
    </xf>
    <xf numFmtId="1" fontId="2" fillId="0" borderId="36" xfId="0" applyNumberFormat="1" applyFont="1" applyBorder="1" applyAlignment="1">
      <alignment vertical="center" wrapText="1"/>
    </xf>
    <xf numFmtId="2" fontId="2" fillId="4" borderId="36" xfId="0" applyNumberFormat="1" applyFont="1" applyFill="1" applyBorder="1" applyAlignment="1">
      <alignment horizontal="left" vertical="center" wrapText="1"/>
    </xf>
    <xf numFmtId="1" fontId="2" fillId="0" borderId="36" xfId="0" applyNumberFormat="1" applyFont="1" applyBorder="1" applyAlignment="1">
      <alignment horizontal="left" vertical="center" wrapText="1"/>
    </xf>
    <xf numFmtId="1" fontId="2" fillId="0" borderId="36" xfId="0" applyNumberFormat="1" applyFont="1" applyBorder="1" applyAlignment="1">
      <alignment vertical="center"/>
    </xf>
    <xf numFmtId="3" fontId="3" fillId="4" borderId="36" xfId="0" applyNumberFormat="1" applyFont="1" applyFill="1" applyBorder="1" applyAlignment="1">
      <alignment vertical="center"/>
    </xf>
    <xf numFmtId="3" fontId="2" fillId="0" borderId="36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3" fontId="21" fillId="0" borderId="37" xfId="0" applyNumberFormat="1" applyFont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3" fontId="3" fillId="8" borderId="0" xfId="0" applyNumberFormat="1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2" fontId="3" fillId="5" borderId="36" xfId="0" applyNumberFormat="1" applyFont="1" applyFill="1" applyBorder="1" applyAlignment="1">
      <alignment horizontal="center" vertical="center" wrapText="1"/>
    </xf>
    <xf numFmtId="3" fontId="3" fillId="5" borderId="36" xfId="0" applyNumberFormat="1" applyFont="1" applyFill="1" applyBorder="1" applyAlignment="1">
      <alignment horizontal="center" vertical="center"/>
    </xf>
    <xf numFmtId="3" fontId="3" fillId="5" borderId="36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3" fontId="4" fillId="0" borderId="36" xfId="0" applyNumberFormat="1" applyFont="1" applyBorder="1" applyAlignment="1">
      <alignment horizontal="right" vertical="center"/>
    </xf>
    <xf numFmtId="3" fontId="3" fillId="5" borderId="36" xfId="0" applyNumberFormat="1" applyFont="1" applyFill="1" applyBorder="1" applyAlignment="1">
      <alignment vertical="center"/>
    </xf>
    <xf numFmtId="0" fontId="3" fillId="8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3" fontId="3" fillId="2" borderId="36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165" fontId="4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center" vertical="center" wrapText="1"/>
    </xf>
    <xf numFmtId="14" fontId="2" fillId="0" borderId="3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 wrapText="1"/>
    </xf>
    <xf numFmtId="2" fontId="3" fillId="3" borderId="36" xfId="0" applyNumberFormat="1" applyFont="1" applyFill="1" applyBorder="1" applyAlignment="1">
      <alignment horizontal="center" vertical="center" wrapText="1"/>
    </xf>
    <xf numFmtId="3" fontId="3" fillId="3" borderId="36" xfId="0" applyNumberFormat="1" applyFont="1" applyFill="1" applyBorder="1" applyAlignment="1">
      <alignment horizontal="center" vertical="center" wrapText="1"/>
    </xf>
    <xf numFmtId="3" fontId="3" fillId="3" borderId="36" xfId="0" applyNumberFormat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vertical="center"/>
    </xf>
    <xf numFmtId="2" fontId="4" fillId="0" borderId="36" xfId="0" applyNumberFormat="1" applyFont="1" applyBorder="1" applyAlignment="1">
      <alignment horizontal="center" vertical="center"/>
    </xf>
    <xf numFmtId="3" fontId="3" fillId="3" borderId="36" xfId="0" applyNumberFormat="1" applyFont="1" applyFill="1" applyBorder="1" applyAlignment="1">
      <alignment horizontal="right" vertical="center"/>
    </xf>
    <xf numFmtId="165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center" wrapText="1"/>
    </xf>
    <xf numFmtId="2" fontId="3" fillId="4" borderId="36" xfId="0" applyNumberFormat="1" applyFont="1" applyFill="1" applyBorder="1" applyAlignment="1">
      <alignment horizontal="center" vertical="center"/>
    </xf>
    <xf numFmtId="1" fontId="2" fillId="0" borderId="36" xfId="0" applyNumberFormat="1" applyFont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2" fontId="2" fillId="0" borderId="37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left" vertical="center" wrapText="1"/>
    </xf>
    <xf numFmtId="2" fontId="3" fillId="5" borderId="36" xfId="0" applyNumberFormat="1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0" xfId="0" applyBorder="1"/>
    <xf numFmtId="0" fontId="0" fillId="0" borderId="19" xfId="0" applyBorder="1"/>
    <xf numFmtId="0" fontId="0" fillId="0" borderId="36" xfId="0" applyBorder="1" applyAlignment="1">
      <alignment horizontal="left"/>
    </xf>
    <xf numFmtId="0" fontId="4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3" fillId="2" borderId="36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3" fillId="3" borderId="3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307"/>
  <sheetViews>
    <sheetView showGridLines="0" workbookViewId="0">
      <selection activeCell="D11" sqref="D11:D12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11.140625" style="1" customWidth="1"/>
    <col min="5" max="5" width="7.85546875" style="1" customWidth="1"/>
    <col min="6" max="6" width="11.42578125" style="3" customWidth="1"/>
    <col min="7" max="7" width="11.42578125" style="1" customWidth="1"/>
    <col min="8" max="8" width="6.85546875" style="1" customWidth="1"/>
    <col min="9" max="9" width="10" style="1" customWidth="1"/>
    <col min="10" max="10" width="16" style="5" customWidth="1"/>
    <col min="11" max="11" width="16" style="5" bestFit="1" customWidth="1"/>
    <col min="12" max="12" width="14.85546875" style="5" bestFit="1" customWidth="1"/>
    <col min="13" max="13" width="16" style="5" bestFit="1" customWidth="1"/>
    <col min="14" max="14" width="5.140625" style="82" customWidth="1"/>
    <col min="15" max="257" width="9.140625" style="1" hidden="1"/>
    <col min="258" max="258" width="4.28515625" style="1" hidden="1"/>
    <col min="259" max="259" width="32.140625" style="1" hidden="1"/>
    <col min="260" max="260" width="12.5703125" style="1" hidden="1"/>
    <col min="261" max="261" width="7.140625" style="1" hidden="1"/>
    <col min="262" max="262" width="11.28515625" style="1" hidden="1"/>
    <col min="263" max="263" width="10.140625" style="1" hidden="1"/>
    <col min="264" max="264" width="5" style="1" hidden="1"/>
    <col min="265" max="265" width="9.5703125" style="1" hidden="1"/>
    <col min="266" max="266" width="13" style="1" hidden="1"/>
    <col min="267" max="267" width="12.85546875" style="1" hidden="1"/>
    <col min="268" max="268" width="14.85546875" style="1" hidden="1"/>
    <col min="269" max="269" width="14.42578125" style="1" hidden="1"/>
    <col min="270" max="513" width="9.140625" style="1" hidden="1"/>
    <col min="514" max="514" width="4.28515625" style="1" hidden="1"/>
    <col min="515" max="515" width="32.140625" style="1" hidden="1"/>
    <col min="516" max="516" width="12.5703125" style="1" hidden="1"/>
    <col min="517" max="517" width="7.140625" style="1" hidden="1"/>
    <col min="518" max="518" width="11.28515625" style="1" hidden="1"/>
    <col min="519" max="519" width="10.140625" style="1" hidden="1"/>
    <col min="520" max="520" width="5" style="1" hidden="1"/>
    <col min="521" max="521" width="9.5703125" style="1" hidden="1"/>
    <col min="522" max="522" width="13" style="1" hidden="1"/>
    <col min="523" max="523" width="12.85546875" style="1" hidden="1"/>
    <col min="524" max="524" width="14.85546875" style="1" hidden="1"/>
    <col min="525" max="525" width="14.42578125" style="1" hidden="1"/>
    <col min="526" max="769" width="9.140625" style="1" hidden="1"/>
    <col min="770" max="770" width="4.28515625" style="1" hidden="1"/>
    <col min="771" max="771" width="32.140625" style="1" hidden="1"/>
    <col min="772" max="772" width="12.5703125" style="1" hidden="1"/>
    <col min="773" max="773" width="7.140625" style="1" hidden="1"/>
    <col min="774" max="774" width="11.28515625" style="1" hidden="1"/>
    <col min="775" max="775" width="10.140625" style="1" hidden="1"/>
    <col min="776" max="776" width="5" style="1" hidden="1"/>
    <col min="777" max="777" width="9.5703125" style="1" hidden="1"/>
    <col min="778" max="778" width="13" style="1" hidden="1"/>
    <col min="779" max="779" width="12.85546875" style="1" hidden="1"/>
    <col min="780" max="780" width="14.85546875" style="1" hidden="1"/>
    <col min="781" max="781" width="14.42578125" style="1" hidden="1"/>
    <col min="782" max="1025" width="9.140625" style="1" hidden="1"/>
    <col min="1026" max="1026" width="4.28515625" style="1" hidden="1"/>
    <col min="1027" max="1027" width="32.140625" style="1" hidden="1"/>
    <col min="1028" max="1028" width="12.5703125" style="1" hidden="1"/>
    <col min="1029" max="1029" width="7.140625" style="1" hidden="1"/>
    <col min="1030" max="1030" width="11.28515625" style="1" hidden="1"/>
    <col min="1031" max="1031" width="10.140625" style="1" hidden="1"/>
    <col min="1032" max="1032" width="5" style="1" hidden="1"/>
    <col min="1033" max="1033" width="9.5703125" style="1" hidden="1"/>
    <col min="1034" max="1034" width="13" style="1" hidden="1"/>
    <col min="1035" max="1035" width="12.85546875" style="1" hidden="1"/>
    <col min="1036" max="1036" width="14.85546875" style="1" hidden="1"/>
    <col min="1037" max="1037" width="14.42578125" style="1" hidden="1"/>
    <col min="1038" max="1281" width="9.140625" style="1" hidden="1"/>
    <col min="1282" max="1282" width="4.28515625" style="1" hidden="1"/>
    <col min="1283" max="1283" width="32.140625" style="1" hidden="1"/>
    <col min="1284" max="1284" width="12.5703125" style="1" hidden="1"/>
    <col min="1285" max="1285" width="7.140625" style="1" hidden="1"/>
    <col min="1286" max="1286" width="11.28515625" style="1" hidden="1"/>
    <col min="1287" max="1287" width="10.140625" style="1" hidden="1"/>
    <col min="1288" max="1288" width="5" style="1" hidden="1"/>
    <col min="1289" max="1289" width="9.5703125" style="1" hidden="1"/>
    <col min="1290" max="1290" width="13" style="1" hidden="1"/>
    <col min="1291" max="1291" width="12.85546875" style="1" hidden="1"/>
    <col min="1292" max="1292" width="14.85546875" style="1" hidden="1"/>
    <col min="1293" max="1293" width="14.42578125" style="1" hidden="1"/>
    <col min="1294" max="1537" width="9.140625" style="1" hidden="1"/>
    <col min="1538" max="1538" width="4.28515625" style="1" hidden="1"/>
    <col min="1539" max="1539" width="32.140625" style="1" hidden="1"/>
    <col min="1540" max="1540" width="12.5703125" style="1" hidden="1"/>
    <col min="1541" max="1541" width="7.140625" style="1" hidden="1"/>
    <col min="1542" max="1542" width="11.28515625" style="1" hidden="1"/>
    <col min="1543" max="1543" width="10.140625" style="1" hidden="1"/>
    <col min="1544" max="1544" width="5" style="1" hidden="1"/>
    <col min="1545" max="1545" width="9.5703125" style="1" hidden="1"/>
    <col min="1546" max="1546" width="13" style="1" hidden="1"/>
    <col min="1547" max="1547" width="12.85546875" style="1" hidden="1"/>
    <col min="1548" max="1548" width="14.85546875" style="1" hidden="1"/>
    <col min="1549" max="1549" width="14.42578125" style="1" hidden="1"/>
    <col min="1550" max="1793" width="9.140625" style="1" hidden="1"/>
    <col min="1794" max="1794" width="4.28515625" style="1" hidden="1"/>
    <col min="1795" max="1795" width="32.140625" style="1" hidden="1"/>
    <col min="1796" max="1796" width="12.5703125" style="1" hidden="1"/>
    <col min="1797" max="1797" width="7.140625" style="1" hidden="1"/>
    <col min="1798" max="1798" width="11.28515625" style="1" hidden="1"/>
    <col min="1799" max="1799" width="10.140625" style="1" hidden="1"/>
    <col min="1800" max="1800" width="5" style="1" hidden="1"/>
    <col min="1801" max="1801" width="9.5703125" style="1" hidden="1"/>
    <col min="1802" max="1802" width="13" style="1" hidden="1"/>
    <col min="1803" max="1803" width="12.85546875" style="1" hidden="1"/>
    <col min="1804" max="1804" width="14.85546875" style="1" hidden="1"/>
    <col min="1805" max="1805" width="14.42578125" style="1" hidden="1"/>
    <col min="1806" max="2049" width="9.140625" style="1" hidden="1"/>
    <col min="2050" max="2050" width="4.28515625" style="1" hidden="1"/>
    <col min="2051" max="2051" width="32.140625" style="1" hidden="1"/>
    <col min="2052" max="2052" width="12.5703125" style="1" hidden="1"/>
    <col min="2053" max="2053" width="7.140625" style="1" hidden="1"/>
    <col min="2054" max="2054" width="11.28515625" style="1" hidden="1"/>
    <col min="2055" max="2055" width="10.140625" style="1" hidden="1"/>
    <col min="2056" max="2056" width="5" style="1" hidden="1"/>
    <col min="2057" max="2057" width="9.5703125" style="1" hidden="1"/>
    <col min="2058" max="2058" width="13" style="1" hidden="1"/>
    <col min="2059" max="2059" width="12.85546875" style="1" hidden="1"/>
    <col min="2060" max="2060" width="14.85546875" style="1" hidden="1"/>
    <col min="2061" max="2061" width="14.42578125" style="1" hidden="1"/>
    <col min="2062" max="2305" width="9.140625" style="1" hidden="1"/>
    <col min="2306" max="2306" width="4.28515625" style="1" hidden="1"/>
    <col min="2307" max="2307" width="32.140625" style="1" hidden="1"/>
    <col min="2308" max="2308" width="12.5703125" style="1" hidden="1"/>
    <col min="2309" max="2309" width="7.140625" style="1" hidden="1"/>
    <col min="2310" max="2310" width="11.28515625" style="1" hidden="1"/>
    <col min="2311" max="2311" width="10.140625" style="1" hidden="1"/>
    <col min="2312" max="2312" width="5" style="1" hidden="1"/>
    <col min="2313" max="2313" width="9.5703125" style="1" hidden="1"/>
    <col min="2314" max="2314" width="13" style="1" hidden="1"/>
    <col min="2315" max="2315" width="12.85546875" style="1" hidden="1"/>
    <col min="2316" max="2316" width="14.85546875" style="1" hidden="1"/>
    <col min="2317" max="2317" width="14.42578125" style="1" hidden="1"/>
    <col min="2318" max="2561" width="9.140625" style="1" hidden="1"/>
    <col min="2562" max="2562" width="4.28515625" style="1" hidden="1"/>
    <col min="2563" max="2563" width="32.140625" style="1" hidden="1"/>
    <col min="2564" max="2564" width="12.5703125" style="1" hidden="1"/>
    <col min="2565" max="2565" width="7.140625" style="1" hidden="1"/>
    <col min="2566" max="2566" width="11.28515625" style="1" hidden="1"/>
    <col min="2567" max="2567" width="10.140625" style="1" hidden="1"/>
    <col min="2568" max="2568" width="5" style="1" hidden="1"/>
    <col min="2569" max="2569" width="9.5703125" style="1" hidden="1"/>
    <col min="2570" max="2570" width="13" style="1" hidden="1"/>
    <col min="2571" max="2571" width="12.85546875" style="1" hidden="1"/>
    <col min="2572" max="2572" width="14.85546875" style="1" hidden="1"/>
    <col min="2573" max="2573" width="14.42578125" style="1" hidden="1"/>
    <col min="2574" max="2817" width="9.140625" style="1" hidden="1"/>
    <col min="2818" max="2818" width="4.28515625" style="1" hidden="1"/>
    <col min="2819" max="2819" width="32.140625" style="1" hidden="1"/>
    <col min="2820" max="2820" width="12.5703125" style="1" hidden="1"/>
    <col min="2821" max="2821" width="7.140625" style="1" hidden="1"/>
    <col min="2822" max="2822" width="11.28515625" style="1" hidden="1"/>
    <col min="2823" max="2823" width="10.140625" style="1" hidden="1"/>
    <col min="2824" max="2824" width="5" style="1" hidden="1"/>
    <col min="2825" max="2825" width="9.5703125" style="1" hidden="1"/>
    <col min="2826" max="2826" width="13" style="1" hidden="1"/>
    <col min="2827" max="2827" width="12.85546875" style="1" hidden="1"/>
    <col min="2828" max="2828" width="14.85546875" style="1" hidden="1"/>
    <col min="2829" max="2829" width="14.42578125" style="1" hidden="1"/>
    <col min="2830" max="3073" width="9.140625" style="1" hidden="1"/>
    <col min="3074" max="3074" width="4.28515625" style="1" hidden="1"/>
    <col min="3075" max="3075" width="32.140625" style="1" hidden="1"/>
    <col min="3076" max="3076" width="12.5703125" style="1" hidden="1"/>
    <col min="3077" max="3077" width="7.140625" style="1" hidden="1"/>
    <col min="3078" max="3078" width="11.28515625" style="1" hidden="1"/>
    <col min="3079" max="3079" width="10.140625" style="1" hidden="1"/>
    <col min="3080" max="3080" width="5" style="1" hidden="1"/>
    <col min="3081" max="3081" width="9.5703125" style="1" hidden="1"/>
    <col min="3082" max="3082" width="13" style="1" hidden="1"/>
    <col min="3083" max="3083" width="12.85546875" style="1" hidden="1"/>
    <col min="3084" max="3084" width="14.85546875" style="1" hidden="1"/>
    <col min="3085" max="3085" width="14.42578125" style="1" hidden="1"/>
    <col min="3086" max="3329" width="9.140625" style="1" hidden="1"/>
    <col min="3330" max="3330" width="4.28515625" style="1" hidden="1"/>
    <col min="3331" max="3331" width="32.140625" style="1" hidden="1"/>
    <col min="3332" max="3332" width="12.5703125" style="1" hidden="1"/>
    <col min="3333" max="3333" width="7.140625" style="1" hidden="1"/>
    <col min="3334" max="3334" width="11.28515625" style="1" hidden="1"/>
    <col min="3335" max="3335" width="10.140625" style="1" hidden="1"/>
    <col min="3336" max="3336" width="5" style="1" hidden="1"/>
    <col min="3337" max="3337" width="9.5703125" style="1" hidden="1"/>
    <col min="3338" max="3338" width="13" style="1" hidden="1"/>
    <col min="3339" max="3339" width="12.85546875" style="1" hidden="1"/>
    <col min="3340" max="3340" width="14.85546875" style="1" hidden="1"/>
    <col min="3341" max="3341" width="14.42578125" style="1" hidden="1"/>
    <col min="3342" max="3585" width="9.140625" style="1" hidden="1"/>
    <col min="3586" max="3586" width="4.28515625" style="1" hidden="1"/>
    <col min="3587" max="3587" width="32.140625" style="1" hidden="1"/>
    <col min="3588" max="3588" width="12.5703125" style="1" hidden="1"/>
    <col min="3589" max="3589" width="7.140625" style="1" hidden="1"/>
    <col min="3590" max="3590" width="11.28515625" style="1" hidden="1"/>
    <col min="3591" max="3591" width="10.140625" style="1" hidden="1"/>
    <col min="3592" max="3592" width="5" style="1" hidden="1"/>
    <col min="3593" max="3593" width="9.5703125" style="1" hidden="1"/>
    <col min="3594" max="3594" width="13" style="1" hidden="1"/>
    <col min="3595" max="3595" width="12.85546875" style="1" hidden="1"/>
    <col min="3596" max="3596" width="14.85546875" style="1" hidden="1"/>
    <col min="3597" max="3597" width="14.42578125" style="1" hidden="1"/>
    <col min="3598" max="3841" width="9.140625" style="1" hidden="1"/>
    <col min="3842" max="3842" width="4.28515625" style="1" hidden="1"/>
    <col min="3843" max="3843" width="32.140625" style="1" hidden="1"/>
    <col min="3844" max="3844" width="12.5703125" style="1" hidden="1"/>
    <col min="3845" max="3845" width="7.140625" style="1" hidden="1"/>
    <col min="3846" max="3846" width="11.28515625" style="1" hidden="1"/>
    <col min="3847" max="3847" width="10.140625" style="1" hidden="1"/>
    <col min="3848" max="3848" width="5" style="1" hidden="1"/>
    <col min="3849" max="3849" width="9.5703125" style="1" hidden="1"/>
    <col min="3850" max="3850" width="13" style="1" hidden="1"/>
    <col min="3851" max="3851" width="12.85546875" style="1" hidden="1"/>
    <col min="3852" max="3852" width="14.85546875" style="1" hidden="1"/>
    <col min="3853" max="3853" width="14.42578125" style="1" hidden="1"/>
    <col min="3854" max="4097" width="9.140625" style="1" hidden="1"/>
    <col min="4098" max="4098" width="4.28515625" style="1" hidden="1"/>
    <col min="4099" max="4099" width="32.140625" style="1" hidden="1"/>
    <col min="4100" max="4100" width="12.5703125" style="1" hidden="1"/>
    <col min="4101" max="4101" width="7.140625" style="1" hidden="1"/>
    <col min="4102" max="4102" width="11.28515625" style="1" hidden="1"/>
    <col min="4103" max="4103" width="10.140625" style="1" hidden="1"/>
    <col min="4104" max="4104" width="5" style="1" hidden="1"/>
    <col min="4105" max="4105" width="9.5703125" style="1" hidden="1"/>
    <col min="4106" max="4106" width="13" style="1" hidden="1"/>
    <col min="4107" max="4107" width="12.85546875" style="1" hidden="1"/>
    <col min="4108" max="4108" width="14.85546875" style="1" hidden="1"/>
    <col min="4109" max="4109" width="14.42578125" style="1" hidden="1"/>
    <col min="4110" max="4353" width="9.140625" style="1" hidden="1"/>
    <col min="4354" max="4354" width="4.28515625" style="1" hidden="1"/>
    <col min="4355" max="4355" width="32.140625" style="1" hidden="1"/>
    <col min="4356" max="4356" width="12.5703125" style="1" hidden="1"/>
    <col min="4357" max="4357" width="7.140625" style="1" hidden="1"/>
    <col min="4358" max="4358" width="11.28515625" style="1" hidden="1"/>
    <col min="4359" max="4359" width="10.140625" style="1" hidden="1"/>
    <col min="4360" max="4360" width="5" style="1" hidden="1"/>
    <col min="4361" max="4361" width="9.5703125" style="1" hidden="1"/>
    <col min="4362" max="4362" width="13" style="1" hidden="1"/>
    <col min="4363" max="4363" width="12.85546875" style="1" hidden="1"/>
    <col min="4364" max="4364" width="14.85546875" style="1" hidden="1"/>
    <col min="4365" max="4365" width="14.42578125" style="1" hidden="1"/>
    <col min="4366" max="4609" width="9.140625" style="1" hidden="1"/>
    <col min="4610" max="4610" width="4.28515625" style="1" hidden="1"/>
    <col min="4611" max="4611" width="32.140625" style="1" hidden="1"/>
    <col min="4612" max="4612" width="12.5703125" style="1" hidden="1"/>
    <col min="4613" max="4613" width="7.140625" style="1" hidden="1"/>
    <col min="4614" max="4614" width="11.28515625" style="1" hidden="1"/>
    <col min="4615" max="4615" width="10.140625" style="1" hidden="1"/>
    <col min="4616" max="4616" width="5" style="1" hidden="1"/>
    <col min="4617" max="4617" width="9.5703125" style="1" hidden="1"/>
    <col min="4618" max="4618" width="13" style="1" hidden="1"/>
    <col min="4619" max="4619" width="12.85546875" style="1" hidden="1"/>
    <col min="4620" max="4620" width="14.85546875" style="1" hidden="1"/>
    <col min="4621" max="4621" width="14.42578125" style="1" hidden="1"/>
    <col min="4622" max="4865" width="9.140625" style="1" hidden="1"/>
    <col min="4866" max="4866" width="4.28515625" style="1" hidden="1"/>
    <col min="4867" max="4867" width="32.140625" style="1" hidden="1"/>
    <col min="4868" max="4868" width="12.5703125" style="1" hidden="1"/>
    <col min="4869" max="4869" width="7.140625" style="1" hidden="1"/>
    <col min="4870" max="4870" width="11.28515625" style="1" hidden="1"/>
    <col min="4871" max="4871" width="10.140625" style="1" hidden="1"/>
    <col min="4872" max="4872" width="5" style="1" hidden="1"/>
    <col min="4873" max="4873" width="9.5703125" style="1" hidden="1"/>
    <col min="4874" max="4874" width="13" style="1" hidden="1"/>
    <col min="4875" max="4875" width="12.85546875" style="1" hidden="1"/>
    <col min="4876" max="4876" width="14.85546875" style="1" hidden="1"/>
    <col min="4877" max="4877" width="14.42578125" style="1" hidden="1"/>
    <col min="4878" max="5121" width="9.140625" style="1" hidden="1"/>
    <col min="5122" max="5122" width="4.28515625" style="1" hidden="1"/>
    <col min="5123" max="5123" width="32.140625" style="1" hidden="1"/>
    <col min="5124" max="5124" width="12.5703125" style="1" hidden="1"/>
    <col min="5125" max="5125" width="7.140625" style="1" hidden="1"/>
    <col min="5126" max="5126" width="11.28515625" style="1" hidden="1"/>
    <col min="5127" max="5127" width="10.140625" style="1" hidden="1"/>
    <col min="5128" max="5128" width="5" style="1" hidden="1"/>
    <col min="5129" max="5129" width="9.5703125" style="1" hidden="1"/>
    <col min="5130" max="5130" width="13" style="1" hidden="1"/>
    <col min="5131" max="5131" width="12.85546875" style="1" hidden="1"/>
    <col min="5132" max="5132" width="14.85546875" style="1" hidden="1"/>
    <col min="5133" max="5133" width="14.42578125" style="1" hidden="1"/>
    <col min="5134" max="5377" width="9.140625" style="1" hidden="1"/>
    <col min="5378" max="5378" width="4.28515625" style="1" hidden="1"/>
    <col min="5379" max="5379" width="32.140625" style="1" hidden="1"/>
    <col min="5380" max="5380" width="12.5703125" style="1" hidden="1"/>
    <col min="5381" max="5381" width="7.140625" style="1" hidden="1"/>
    <col min="5382" max="5382" width="11.28515625" style="1" hidden="1"/>
    <col min="5383" max="5383" width="10.140625" style="1" hidden="1"/>
    <col min="5384" max="5384" width="5" style="1" hidden="1"/>
    <col min="5385" max="5385" width="9.5703125" style="1" hidden="1"/>
    <col min="5386" max="5386" width="13" style="1" hidden="1"/>
    <col min="5387" max="5387" width="12.85546875" style="1" hidden="1"/>
    <col min="5388" max="5388" width="14.85546875" style="1" hidden="1"/>
    <col min="5389" max="5389" width="14.42578125" style="1" hidden="1"/>
    <col min="5390" max="5633" width="9.140625" style="1" hidden="1"/>
    <col min="5634" max="5634" width="4.28515625" style="1" hidden="1"/>
    <col min="5635" max="5635" width="32.140625" style="1" hidden="1"/>
    <col min="5636" max="5636" width="12.5703125" style="1" hidden="1"/>
    <col min="5637" max="5637" width="7.140625" style="1" hidden="1"/>
    <col min="5638" max="5638" width="11.28515625" style="1" hidden="1"/>
    <col min="5639" max="5639" width="10.140625" style="1" hidden="1"/>
    <col min="5640" max="5640" width="5" style="1" hidden="1"/>
    <col min="5641" max="5641" width="9.5703125" style="1" hidden="1"/>
    <col min="5642" max="5642" width="13" style="1" hidden="1"/>
    <col min="5643" max="5643" width="12.85546875" style="1" hidden="1"/>
    <col min="5644" max="5644" width="14.85546875" style="1" hidden="1"/>
    <col min="5645" max="5645" width="14.42578125" style="1" hidden="1"/>
    <col min="5646" max="5889" width="9.140625" style="1" hidden="1"/>
    <col min="5890" max="5890" width="4.28515625" style="1" hidden="1"/>
    <col min="5891" max="5891" width="32.140625" style="1" hidden="1"/>
    <col min="5892" max="5892" width="12.5703125" style="1" hidden="1"/>
    <col min="5893" max="5893" width="7.140625" style="1" hidden="1"/>
    <col min="5894" max="5894" width="11.28515625" style="1" hidden="1"/>
    <col min="5895" max="5895" width="10.140625" style="1" hidden="1"/>
    <col min="5896" max="5896" width="5" style="1" hidden="1"/>
    <col min="5897" max="5897" width="9.5703125" style="1" hidden="1"/>
    <col min="5898" max="5898" width="13" style="1" hidden="1"/>
    <col min="5899" max="5899" width="12.85546875" style="1" hidden="1"/>
    <col min="5900" max="5900" width="14.85546875" style="1" hidden="1"/>
    <col min="5901" max="5901" width="14.42578125" style="1" hidden="1"/>
    <col min="5902" max="6145" width="9.140625" style="1" hidden="1"/>
    <col min="6146" max="6146" width="4.28515625" style="1" hidden="1"/>
    <col min="6147" max="6147" width="32.140625" style="1" hidden="1"/>
    <col min="6148" max="6148" width="12.5703125" style="1" hidden="1"/>
    <col min="6149" max="6149" width="7.140625" style="1" hidden="1"/>
    <col min="6150" max="6150" width="11.28515625" style="1" hidden="1"/>
    <col min="6151" max="6151" width="10.140625" style="1" hidden="1"/>
    <col min="6152" max="6152" width="5" style="1" hidden="1"/>
    <col min="6153" max="6153" width="9.5703125" style="1" hidden="1"/>
    <col min="6154" max="6154" width="13" style="1" hidden="1"/>
    <col min="6155" max="6155" width="12.85546875" style="1" hidden="1"/>
    <col min="6156" max="6156" width="14.85546875" style="1" hidden="1"/>
    <col min="6157" max="6157" width="14.42578125" style="1" hidden="1"/>
    <col min="6158" max="6401" width="9.140625" style="1" hidden="1"/>
    <col min="6402" max="6402" width="4.28515625" style="1" hidden="1"/>
    <col min="6403" max="6403" width="32.140625" style="1" hidden="1"/>
    <col min="6404" max="6404" width="12.5703125" style="1" hidden="1"/>
    <col min="6405" max="6405" width="7.140625" style="1" hidden="1"/>
    <col min="6406" max="6406" width="11.28515625" style="1" hidden="1"/>
    <col min="6407" max="6407" width="10.140625" style="1" hidden="1"/>
    <col min="6408" max="6408" width="5" style="1" hidden="1"/>
    <col min="6409" max="6409" width="9.5703125" style="1" hidden="1"/>
    <col min="6410" max="6410" width="13" style="1" hidden="1"/>
    <col min="6411" max="6411" width="12.85546875" style="1" hidden="1"/>
    <col min="6412" max="6412" width="14.85546875" style="1" hidden="1"/>
    <col min="6413" max="6413" width="14.42578125" style="1" hidden="1"/>
    <col min="6414" max="6657" width="9.140625" style="1" hidden="1"/>
    <col min="6658" max="6658" width="4.28515625" style="1" hidden="1"/>
    <col min="6659" max="6659" width="32.140625" style="1" hidden="1"/>
    <col min="6660" max="6660" width="12.5703125" style="1" hidden="1"/>
    <col min="6661" max="6661" width="7.140625" style="1" hidden="1"/>
    <col min="6662" max="6662" width="11.28515625" style="1" hidden="1"/>
    <col min="6663" max="6663" width="10.140625" style="1" hidden="1"/>
    <col min="6664" max="6664" width="5" style="1" hidden="1"/>
    <col min="6665" max="6665" width="9.5703125" style="1" hidden="1"/>
    <col min="6666" max="6666" width="13" style="1" hidden="1"/>
    <col min="6667" max="6667" width="12.85546875" style="1" hidden="1"/>
    <col min="6668" max="6668" width="14.85546875" style="1" hidden="1"/>
    <col min="6669" max="6669" width="14.42578125" style="1" hidden="1"/>
    <col min="6670" max="6913" width="9.140625" style="1" hidden="1"/>
    <col min="6914" max="6914" width="4.28515625" style="1" hidden="1"/>
    <col min="6915" max="6915" width="32.140625" style="1" hidden="1"/>
    <col min="6916" max="6916" width="12.5703125" style="1" hidden="1"/>
    <col min="6917" max="6917" width="7.140625" style="1" hidden="1"/>
    <col min="6918" max="6918" width="11.28515625" style="1" hidden="1"/>
    <col min="6919" max="6919" width="10.140625" style="1" hidden="1"/>
    <col min="6920" max="6920" width="5" style="1" hidden="1"/>
    <col min="6921" max="6921" width="9.5703125" style="1" hidden="1"/>
    <col min="6922" max="6922" width="13" style="1" hidden="1"/>
    <col min="6923" max="6923" width="12.85546875" style="1" hidden="1"/>
    <col min="6924" max="6924" width="14.85546875" style="1" hidden="1"/>
    <col min="6925" max="6925" width="14.42578125" style="1" hidden="1"/>
    <col min="6926" max="7169" width="9.140625" style="1" hidden="1"/>
    <col min="7170" max="7170" width="4.28515625" style="1" hidden="1"/>
    <col min="7171" max="7171" width="32.140625" style="1" hidden="1"/>
    <col min="7172" max="7172" width="12.5703125" style="1" hidden="1"/>
    <col min="7173" max="7173" width="7.140625" style="1" hidden="1"/>
    <col min="7174" max="7174" width="11.28515625" style="1" hidden="1"/>
    <col min="7175" max="7175" width="10.140625" style="1" hidden="1"/>
    <col min="7176" max="7176" width="5" style="1" hidden="1"/>
    <col min="7177" max="7177" width="9.5703125" style="1" hidden="1"/>
    <col min="7178" max="7178" width="13" style="1" hidden="1"/>
    <col min="7179" max="7179" width="12.85546875" style="1" hidden="1"/>
    <col min="7180" max="7180" width="14.85546875" style="1" hidden="1"/>
    <col min="7181" max="7181" width="14.42578125" style="1" hidden="1"/>
    <col min="7182" max="7425" width="9.140625" style="1" hidden="1"/>
    <col min="7426" max="7426" width="4.28515625" style="1" hidden="1"/>
    <col min="7427" max="7427" width="32.140625" style="1" hidden="1"/>
    <col min="7428" max="7428" width="12.5703125" style="1" hidden="1"/>
    <col min="7429" max="7429" width="7.140625" style="1" hidden="1"/>
    <col min="7430" max="7430" width="11.28515625" style="1" hidden="1"/>
    <col min="7431" max="7431" width="10.140625" style="1" hidden="1"/>
    <col min="7432" max="7432" width="5" style="1" hidden="1"/>
    <col min="7433" max="7433" width="9.5703125" style="1" hidden="1"/>
    <col min="7434" max="7434" width="13" style="1" hidden="1"/>
    <col min="7435" max="7435" width="12.85546875" style="1" hidden="1"/>
    <col min="7436" max="7436" width="14.85546875" style="1" hidden="1"/>
    <col min="7437" max="7437" width="14.42578125" style="1" hidden="1"/>
    <col min="7438" max="7681" width="9.140625" style="1" hidden="1"/>
    <col min="7682" max="7682" width="4.28515625" style="1" hidden="1"/>
    <col min="7683" max="7683" width="32.140625" style="1" hidden="1"/>
    <col min="7684" max="7684" width="12.5703125" style="1" hidden="1"/>
    <col min="7685" max="7685" width="7.140625" style="1" hidden="1"/>
    <col min="7686" max="7686" width="11.28515625" style="1" hidden="1"/>
    <col min="7687" max="7687" width="10.140625" style="1" hidden="1"/>
    <col min="7688" max="7688" width="5" style="1" hidden="1"/>
    <col min="7689" max="7689" width="9.5703125" style="1" hidden="1"/>
    <col min="7690" max="7690" width="13" style="1" hidden="1"/>
    <col min="7691" max="7691" width="12.85546875" style="1" hidden="1"/>
    <col min="7692" max="7692" width="14.85546875" style="1" hidden="1"/>
    <col min="7693" max="7693" width="14.42578125" style="1" hidden="1"/>
    <col min="7694" max="7937" width="9.140625" style="1" hidden="1"/>
    <col min="7938" max="7938" width="4.28515625" style="1" hidden="1"/>
    <col min="7939" max="7939" width="32.140625" style="1" hidden="1"/>
    <col min="7940" max="7940" width="12.5703125" style="1" hidden="1"/>
    <col min="7941" max="7941" width="7.140625" style="1" hidden="1"/>
    <col min="7942" max="7942" width="11.28515625" style="1" hidden="1"/>
    <col min="7943" max="7943" width="10.140625" style="1" hidden="1"/>
    <col min="7944" max="7944" width="5" style="1" hidden="1"/>
    <col min="7945" max="7945" width="9.5703125" style="1" hidden="1"/>
    <col min="7946" max="7946" width="13" style="1" hidden="1"/>
    <col min="7947" max="7947" width="12.85546875" style="1" hidden="1"/>
    <col min="7948" max="7948" width="14.85546875" style="1" hidden="1"/>
    <col min="7949" max="7949" width="14.42578125" style="1" hidden="1"/>
    <col min="7950" max="8193" width="9.140625" style="1" hidden="1"/>
    <col min="8194" max="8194" width="4.28515625" style="1" hidden="1"/>
    <col min="8195" max="8195" width="32.140625" style="1" hidden="1"/>
    <col min="8196" max="8196" width="12.5703125" style="1" hidden="1"/>
    <col min="8197" max="8197" width="7.140625" style="1" hidden="1"/>
    <col min="8198" max="8198" width="11.28515625" style="1" hidden="1"/>
    <col min="8199" max="8199" width="10.140625" style="1" hidden="1"/>
    <col min="8200" max="8200" width="5" style="1" hidden="1"/>
    <col min="8201" max="8201" width="9.5703125" style="1" hidden="1"/>
    <col min="8202" max="8202" width="13" style="1" hidden="1"/>
    <col min="8203" max="8203" width="12.85546875" style="1" hidden="1"/>
    <col min="8204" max="8204" width="14.85546875" style="1" hidden="1"/>
    <col min="8205" max="8205" width="14.42578125" style="1" hidden="1"/>
    <col min="8206" max="8449" width="9.140625" style="1" hidden="1"/>
    <col min="8450" max="8450" width="4.28515625" style="1" hidden="1"/>
    <col min="8451" max="8451" width="32.140625" style="1" hidden="1"/>
    <col min="8452" max="8452" width="12.5703125" style="1" hidden="1"/>
    <col min="8453" max="8453" width="7.140625" style="1" hidden="1"/>
    <col min="8454" max="8454" width="11.28515625" style="1" hidden="1"/>
    <col min="8455" max="8455" width="10.140625" style="1" hidden="1"/>
    <col min="8456" max="8456" width="5" style="1" hidden="1"/>
    <col min="8457" max="8457" width="9.5703125" style="1" hidden="1"/>
    <col min="8458" max="8458" width="13" style="1" hidden="1"/>
    <col min="8459" max="8459" width="12.85546875" style="1" hidden="1"/>
    <col min="8460" max="8460" width="14.85546875" style="1" hidden="1"/>
    <col min="8461" max="8461" width="14.42578125" style="1" hidden="1"/>
    <col min="8462" max="8705" width="9.140625" style="1" hidden="1"/>
    <col min="8706" max="8706" width="4.28515625" style="1" hidden="1"/>
    <col min="8707" max="8707" width="32.140625" style="1" hidden="1"/>
    <col min="8708" max="8708" width="12.5703125" style="1" hidden="1"/>
    <col min="8709" max="8709" width="7.140625" style="1" hidden="1"/>
    <col min="8710" max="8710" width="11.28515625" style="1" hidden="1"/>
    <col min="8711" max="8711" width="10.140625" style="1" hidden="1"/>
    <col min="8712" max="8712" width="5" style="1" hidden="1"/>
    <col min="8713" max="8713" width="9.5703125" style="1" hidden="1"/>
    <col min="8714" max="8714" width="13" style="1" hidden="1"/>
    <col min="8715" max="8715" width="12.85546875" style="1" hidden="1"/>
    <col min="8716" max="8716" width="14.85546875" style="1" hidden="1"/>
    <col min="8717" max="8717" width="14.42578125" style="1" hidden="1"/>
    <col min="8718" max="8961" width="9.140625" style="1" hidden="1"/>
    <col min="8962" max="8962" width="4.28515625" style="1" hidden="1"/>
    <col min="8963" max="8963" width="32.140625" style="1" hidden="1"/>
    <col min="8964" max="8964" width="12.5703125" style="1" hidden="1"/>
    <col min="8965" max="8965" width="7.140625" style="1" hidden="1"/>
    <col min="8966" max="8966" width="11.28515625" style="1" hidden="1"/>
    <col min="8967" max="8967" width="10.140625" style="1" hidden="1"/>
    <col min="8968" max="8968" width="5" style="1" hidden="1"/>
    <col min="8969" max="8969" width="9.5703125" style="1" hidden="1"/>
    <col min="8970" max="8970" width="13" style="1" hidden="1"/>
    <col min="8971" max="8971" width="12.85546875" style="1" hidden="1"/>
    <col min="8972" max="8972" width="14.85546875" style="1" hidden="1"/>
    <col min="8973" max="8973" width="14.42578125" style="1" hidden="1"/>
    <col min="8974" max="9217" width="9.140625" style="1" hidden="1"/>
    <col min="9218" max="9218" width="4.28515625" style="1" hidden="1"/>
    <col min="9219" max="9219" width="32.140625" style="1" hidden="1"/>
    <col min="9220" max="9220" width="12.5703125" style="1" hidden="1"/>
    <col min="9221" max="9221" width="7.140625" style="1" hidden="1"/>
    <col min="9222" max="9222" width="11.28515625" style="1" hidden="1"/>
    <col min="9223" max="9223" width="10.140625" style="1" hidden="1"/>
    <col min="9224" max="9224" width="5" style="1" hidden="1"/>
    <col min="9225" max="9225" width="9.5703125" style="1" hidden="1"/>
    <col min="9226" max="9226" width="13" style="1" hidden="1"/>
    <col min="9227" max="9227" width="12.85546875" style="1" hidden="1"/>
    <col min="9228" max="9228" width="14.85546875" style="1" hidden="1"/>
    <col min="9229" max="9229" width="14.42578125" style="1" hidden="1"/>
    <col min="9230" max="9473" width="9.140625" style="1" hidden="1"/>
    <col min="9474" max="9474" width="4.28515625" style="1" hidden="1"/>
    <col min="9475" max="9475" width="32.140625" style="1" hidden="1"/>
    <col min="9476" max="9476" width="12.5703125" style="1" hidden="1"/>
    <col min="9477" max="9477" width="7.140625" style="1" hidden="1"/>
    <col min="9478" max="9478" width="11.28515625" style="1" hidden="1"/>
    <col min="9479" max="9479" width="10.140625" style="1" hidden="1"/>
    <col min="9480" max="9480" width="5" style="1" hidden="1"/>
    <col min="9481" max="9481" width="9.5703125" style="1" hidden="1"/>
    <col min="9482" max="9482" width="13" style="1" hidden="1"/>
    <col min="9483" max="9483" width="12.85546875" style="1" hidden="1"/>
    <col min="9484" max="9484" width="14.85546875" style="1" hidden="1"/>
    <col min="9485" max="9485" width="14.42578125" style="1" hidden="1"/>
    <col min="9486" max="9729" width="9.140625" style="1" hidden="1"/>
    <col min="9730" max="9730" width="4.28515625" style="1" hidden="1"/>
    <col min="9731" max="9731" width="32.140625" style="1" hidden="1"/>
    <col min="9732" max="9732" width="12.5703125" style="1" hidden="1"/>
    <col min="9733" max="9733" width="7.140625" style="1" hidden="1"/>
    <col min="9734" max="9734" width="11.28515625" style="1" hidden="1"/>
    <col min="9735" max="9735" width="10.140625" style="1" hidden="1"/>
    <col min="9736" max="9736" width="5" style="1" hidden="1"/>
    <col min="9737" max="9737" width="9.5703125" style="1" hidden="1"/>
    <col min="9738" max="9738" width="13" style="1" hidden="1"/>
    <col min="9739" max="9739" width="12.85546875" style="1" hidden="1"/>
    <col min="9740" max="9740" width="14.85546875" style="1" hidden="1"/>
    <col min="9741" max="9741" width="14.42578125" style="1" hidden="1"/>
    <col min="9742" max="9985" width="9.140625" style="1" hidden="1"/>
    <col min="9986" max="9986" width="4.28515625" style="1" hidden="1"/>
    <col min="9987" max="9987" width="32.140625" style="1" hidden="1"/>
    <col min="9988" max="9988" width="12.5703125" style="1" hidden="1"/>
    <col min="9989" max="9989" width="7.140625" style="1" hidden="1"/>
    <col min="9990" max="9990" width="11.28515625" style="1" hidden="1"/>
    <col min="9991" max="9991" width="10.140625" style="1" hidden="1"/>
    <col min="9992" max="9992" width="5" style="1" hidden="1"/>
    <col min="9993" max="9993" width="9.5703125" style="1" hidden="1"/>
    <col min="9994" max="9994" width="13" style="1" hidden="1"/>
    <col min="9995" max="9995" width="12.85546875" style="1" hidden="1"/>
    <col min="9996" max="9996" width="14.85546875" style="1" hidden="1"/>
    <col min="9997" max="9997" width="14.42578125" style="1" hidden="1"/>
    <col min="9998" max="10241" width="9.140625" style="1" hidden="1"/>
    <col min="10242" max="10242" width="4.28515625" style="1" hidden="1"/>
    <col min="10243" max="10243" width="32.140625" style="1" hidden="1"/>
    <col min="10244" max="10244" width="12.5703125" style="1" hidden="1"/>
    <col min="10245" max="10245" width="7.140625" style="1" hidden="1"/>
    <col min="10246" max="10246" width="11.28515625" style="1" hidden="1"/>
    <col min="10247" max="10247" width="10.140625" style="1" hidden="1"/>
    <col min="10248" max="10248" width="5" style="1" hidden="1"/>
    <col min="10249" max="10249" width="9.5703125" style="1" hidden="1"/>
    <col min="10250" max="10250" width="13" style="1" hidden="1"/>
    <col min="10251" max="10251" width="12.85546875" style="1" hidden="1"/>
    <col min="10252" max="10252" width="14.85546875" style="1" hidden="1"/>
    <col min="10253" max="10253" width="14.42578125" style="1" hidden="1"/>
    <col min="10254" max="10497" width="9.140625" style="1" hidden="1"/>
    <col min="10498" max="10498" width="4.28515625" style="1" hidden="1"/>
    <col min="10499" max="10499" width="32.140625" style="1" hidden="1"/>
    <col min="10500" max="10500" width="12.5703125" style="1" hidden="1"/>
    <col min="10501" max="10501" width="7.140625" style="1" hidden="1"/>
    <col min="10502" max="10502" width="11.28515625" style="1" hidden="1"/>
    <col min="10503" max="10503" width="10.140625" style="1" hidden="1"/>
    <col min="10504" max="10504" width="5" style="1" hidden="1"/>
    <col min="10505" max="10505" width="9.5703125" style="1" hidden="1"/>
    <col min="10506" max="10506" width="13" style="1" hidden="1"/>
    <col min="10507" max="10507" width="12.85546875" style="1" hidden="1"/>
    <col min="10508" max="10508" width="14.85546875" style="1" hidden="1"/>
    <col min="10509" max="10509" width="14.42578125" style="1" hidden="1"/>
    <col min="10510" max="10753" width="9.140625" style="1" hidden="1"/>
    <col min="10754" max="10754" width="4.28515625" style="1" hidden="1"/>
    <col min="10755" max="10755" width="32.140625" style="1" hidden="1"/>
    <col min="10756" max="10756" width="12.5703125" style="1" hidden="1"/>
    <col min="10757" max="10757" width="7.140625" style="1" hidden="1"/>
    <col min="10758" max="10758" width="11.28515625" style="1" hidden="1"/>
    <col min="10759" max="10759" width="10.140625" style="1" hidden="1"/>
    <col min="10760" max="10760" width="5" style="1" hidden="1"/>
    <col min="10761" max="10761" width="9.5703125" style="1" hidden="1"/>
    <col min="10762" max="10762" width="13" style="1" hidden="1"/>
    <col min="10763" max="10763" width="12.85546875" style="1" hidden="1"/>
    <col min="10764" max="10764" width="14.85546875" style="1" hidden="1"/>
    <col min="10765" max="10765" width="14.42578125" style="1" hidden="1"/>
    <col min="10766" max="11009" width="9.140625" style="1" hidden="1"/>
    <col min="11010" max="11010" width="4.28515625" style="1" hidden="1"/>
    <col min="11011" max="11011" width="32.140625" style="1" hidden="1"/>
    <col min="11012" max="11012" width="12.5703125" style="1" hidden="1"/>
    <col min="11013" max="11013" width="7.140625" style="1" hidden="1"/>
    <col min="11014" max="11014" width="11.28515625" style="1" hidden="1"/>
    <col min="11015" max="11015" width="10.140625" style="1" hidden="1"/>
    <col min="11016" max="11016" width="5" style="1" hidden="1"/>
    <col min="11017" max="11017" width="9.5703125" style="1" hidden="1"/>
    <col min="11018" max="11018" width="13" style="1" hidden="1"/>
    <col min="11019" max="11019" width="12.85546875" style="1" hidden="1"/>
    <col min="11020" max="11020" width="14.85546875" style="1" hidden="1"/>
    <col min="11021" max="11021" width="14.42578125" style="1" hidden="1"/>
    <col min="11022" max="11265" width="9.140625" style="1" hidden="1"/>
    <col min="11266" max="11266" width="4.28515625" style="1" hidden="1"/>
    <col min="11267" max="11267" width="32.140625" style="1" hidden="1"/>
    <col min="11268" max="11268" width="12.5703125" style="1" hidden="1"/>
    <col min="11269" max="11269" width="7.140625" style="1" hidden="1"/>
    <col min="11270" max="11270" width="11.28515625" style="1" hidden="1"/>
    <col min="11271" max="11271" width="10.140625" style="1" hidden="1"/>
    <col min="11272" max="11272" width="5" style="1" hidden="1"/>
    <col min="11273" max="11273" width="9.5703125" style="1" hidden="1"/>
    <col min="11274" max="11274" width="13" style="1" hidden="1"/>
    <col min="11275" max="11275" width="12.85546875" style="1" hidden="1"/>
    <col min="11276" max="11276" width="14.85546875" style="1" hidden="1"/>
    <col min="11277" max="11277" width="14.42578125" style="1" hidden="1"/>
    <col min="11278" max="11521" width="9.140625" style="1" hidden="1"/>
    <col min="11522" max="11522" width="4.28515625" style="1" hidden="1"/>
    <col min="11523" max="11523" width="32.140625" style="1" hidden="1"/>
    <col min="11524" max="11524" width="12.5703125" style="1" hidden="1"/>
    <col min="11525" max="11525" width="7.140625" style="1" hidden="1"/>
    <col min="11526" max="11526" width="11.28515625" style="1" hidden="1"/>
    <col min="11527" max="11527" width="10.140625" style="1" hidden="1"/>
    <col min="11528" max="11528" width="5" style="1" hidden="1"/>
    <col min="11529" max="11529" width="9.5703125" style="1" hidden="1"/>
    <col min="11530" max="11530" width="13" style="1" hidden="1"/>
    <col min="11531" max="11531" width="12.85546875" style="1" hidden="1"/>
    <col min="11532" max="11532" width="14.85546875" style="1" hidden="1"/>
    <col min="11533" max="11533" width="14.42578125" style="1" hidden="1"/>
    <col min="11534" max="11777" width="9.140625" style="1" hidden="1"/>
    <col min="11778" max="11778" width="4.28515625" style="1" hidden="1"/>
    <col min="11779" max="11779" width="32.140625" style="1" hidden="1"/>
    <col min="11780" max="11780" width="12.5703125" style="1" hidden="1"/>
    <col min="11781" max="11781" width="7.140625" style="1" hidden="1"/>
    <col min="11782" max="11782" width="11.28515625" style="1" hidden="1"/>
    <col min="11783" max="11783" width="10.140625" style="1" hidden="1"/>
    <col min="11784" max="11784" width="5" style="1" hidden="1"/>
    <col min="11785" max="11785" width="9.5703125" style="1" hidden="1"/>
    <col min="11786" max="11786" width="13" style="1" hidden="1"/>
    <col min="11787" max="11787" width="12.85546875" style="1" hidden="1"/>
    <col min="11788" max="11788" width="14.85546875" style="1" hidden="1"/>
    <col min="11789" max="11789" width="14.42578125" style="1" hidden="1"/>
    <col min="11790" max="12033" width="9.140625" style="1" hidden="1"/>
    <col min="12034" max="12034" width="4.28515625" style="1" hidden="1"/>
    <col min="12035" max="12035" width="32.140625" style="1" hidden="1"/>
    <col min="12036" max="12036" width="12.5703125" style="1" hidden="1"/>
    <col min="12037" max="12037" width="7.140625" style="1" hidden="1"/>
    <col min="12038" max="12038" width="11.28515625" style="1" hidden="1"/>
    <col min="12039" max="12039" width="10.140625" style="1" hidden="1"/>
    <col min="12040" max="12040" width="5" style="1" hidden="1"/>
    <col min="12041" max="12041" width="9.5703125" style="1" hidden="1"/>
    <col min="12042" max="12042" width="13" style="1" hidden="1"/>
    <col min="12043" max="12043" width="12.85546875" style="1" hidden="1"/>
    <col min="12044" max="12044" width="14.85546875" style="1" hidden="1"/>
    <col min="12045" max="12045" width="14.42578125" style="1" hidden="1"/>
    <col min="12046" max="12289" width="9.140625" style="1" hidden="1"/>
    <col min="12290" max="12290" width="4.28515625" style="1" hidden="1"/>
    <col min="12291" max="12291" width="32.140625" style="1" hidden="1"/>
    <col min="12292" max="12292" width="12.5703125" style="1" hidden="1"/>
    <col min="12293" max="12293" width="7.140625" style="1" hidden="1"/>
    <col min="12294" max="12294" width="11.28515625" style="1" hidden="1"/>
    <col min="12295" max="12295" width="10.140625" style="1" hidden="1"/>
    <col min="12296" max="12296" width="5" style="1" hidden="1"/>
    <col min="12297" max="12297" width="9.5703125" style="1" hidden="1"/>
    <col min="12298" max="12298" width="13" style="1" hidden="1"/>
    <col min="12299" max="12299" width="12.85546875" style="1" hidden="1"/>
    <col min="12300" max="12300" width="14.85546875" style="1" hidden="1"/>
    <col min="12301" max="12301" width="14.42578125" style="1" hidden="1"/>
    <col min="12302" max="12545" width="9.140625" style="1" hidden="1"/>
    <col min="12546" max="12546" width="4.28515625" style="1" hidden="1"/>
    <col min="12547" max="12547" width="32.140625" style="1" hidden="1"/>
    <col min="12548" max="12548" width="12.5703125" style="1" hidden="1"/>
    <col min="12549" max="12549" width="7.140625" style="1" hidden="1"/>
    <col min="12550" max="12550" width="11.28515625" style="1" hidden="1"/>
    <col min="12551" max="12551" width="10.140625" style="1" hidden="1"/>
    <col min="12552" max="12552" width="5" style="1" hidden="1"/>
    <col min="12553" max="12553" width="9.5703125" style="1" hidden="1"/>
    <col min="12554" max="12554" width="13" style="1" hidden="1"/>
    <col min="12555" max="12555" width="12.85546875" style="1" hidden="1"/>
    <col min="12556" max="12556" width="14.85546875" style="1" hidden="1"/>
    <col min="12557" max="12557" width="14.42578125" style="1" hidden="1"/>
    <col min="12558" max="12801" width="9.140625" style="1" hidden="1"/>
    <col min="12802" max="12802" width="4.28515625" style="1" hidden="1"/>
    <col min="12803" max="12803" width="32.140625" style="1" hidden="1"/>
    <col min="12804" max="12804" width="12.5703125" style="1" hidden="1"/>
    <col min="12805" max="12805" width="7.140625" style="1" hidden="1"/>
    <col min="12806" max="12806" width="11.28515625" style="1" hidden="1"/>
    <col min="12807" max="12807" width="10.140625" style="1" hidden="1"/>
    <col min="12808" max="12808" width="5" style="1" hidden="1"/>
    <col min="12809" max="12809" width="9.5703125" style="1" hidden="1"/>
    <col min="12810" max="12810" width="13" style="1" hidden="1"/>
    <col min="12811" max="12811" width="12.85546875" style="1" hidden="1"/>
    <col min="12812" max="12812" width="14.85546875" style="1" hidden="1"/>
    <col min="12813" max="12813" width="14.42578125" style="1" hidden="1"/>
    <col min="12814" max="13057" width="9.140625" style="1" hidden="1"/>
    <col min="13058" max="13058" width="4.28515625" style="1" hidden="1"/>
    <col min="13059" max="13059" width="32.140625" style="1" hidden="1"/>
    <col min="13060" max="13060" width="12.5703125" style="1" hidden="1"/>
    <col min="13061" max="13061" width="7.140625" style="1" hidden="1"/>
    <col min="13062" max="13062" width="11.28515625" style="1" hidden="1"/>
    <col min="13063" max="13063" width="10.140625" style="1" hidden="1"/>
    <col min="13064" max="13064" width="5" style="1" hidden="1"/>
    <col min="13065" max="13065" width="9.5703125" style="1" hidden="1"/>
    <col min="13066" max="13066" width="13" style="1" hidden="1"/>
    <col min="13067" max="13067" width="12.85546875" style="1" hidden="1"/>
    <col min="13068" max="13068" width="14.85546875" style="1" hidden="1"/>
    <col min="13069" max="13069" width="14.42578125" style="1" hidden="1"/>
    <col min="13070" max="13313" width="9.140625" style="1" hidden="1"/>
    <col min="13314" max="13314" width="4.28515625" style="1" hidden="1"/>
    <col min="13315" max="13315" width="32.140625" style="1" hidden="1"/>
    <col min="13316" max="13316" width="12.5703125" style="1" hidden="1"/>
    <col min="13317" max="13317" width="7.140625" style="1" hidden="1"/>
    <col min="13318" max="13318" width="11.28515625" style="1" hidden="1"/>
    <col min="13319" max="13319" width="10.140625" style="1" hidden="1"/>
    <col min="13320" max="13320" width="5" style="1" hidden="1"/>
    <col min="13321" max="13321" width="9.5703125" style="1" hidden="1"/>
    <col min="13322" max="13322" width="13" style="1" hidden="1"/>
    <col min="13323" max="13323" width="12.85546875" style="1" hidden="1"/>
    <col min="13324" max="13324" width="14.85546875" style="1" hidden="1"/>
    <col min="13325" max="13325" width="14.42578125" style="1" hidden="1"/>
    <col min="13326" max="13569" width="9.140625" style="1" hidden="1"/>
    <col min="13570" max="13570" width="4.28515625" style="1" hidden="1"/>
    <col min="13571" max="13571" width="32.140625" style="1" hidden="1"/>
    <col min="13572" max="13572" width="12.5703125" style="1" hidden="1"/>
    <col min="13573" max="13573" width="7.140625" style="1" hidden="1"/>
    <col min="13574" max="13574" width="11.28515625" style="1" hidden="1"/>
    <col min="13575" max="13575" width="10.140625" style="1" hidden="1"/>
    <col min="13576" max="13576" width="5" style="1" hidden="1"/>
    <col min="13577" max="13577" width="9.5703125" style="1" hidden="1"/>
    <col min="13578" max="13578" width="13" style="1" hidden="1"/>
    <col min="13579" max="13579" width="12.85546875" style="1" hidden="1"/>
    <col min="13580" max="13580" width="14.85546875" style="1" hidden="1"/>
    <col min="13581" max="13581" width="14.42578125" style="1" hidden="1"/>
    <col min="13582" max="13825" width="9.140625" style="1" hidden="1"/>
    <col min="13826" max="13826" width="4.28515625" style="1" hidden="1"/>
    <col min="13827" max="13827" width="32.140625" style="1" hidden="1"/>
    <col min="13828" max="13828" width="12.5703125" style="1" hidden="1"/>
    <col min="13829" max="13829" width="7.140625" style="1" hidden="1"/>
    <col min="13830" max="13830" width="11.28515625" style="1" hidden="1"/>
    <col min="13831" max="13831" width="10.140625" style="1" hidden="1"/>
    <col min="13832" max="13832" width="5" style="1" hidden="1"/>
    <col min="13833" max="13833" width="9.5703125" style="1" hidden="1"/>
    <col min="13834" max="13834" width="13" style="1" hidden="1"/>
    <col min="13835" max="13835" width="12.85546875" style="1" hidden="1"/>
    <col min="13836" max="13836" width="14.85546875" style="1" hidden="1"/>
    <col min="13837" max="13837" width="14.42578125" style="1" hidden="1"/>
    <col min="13838" max="14081" width="9.140625" style="1" hidden="1"/>
    <col min="14082" max="14082" width="4.28515625" style="1" hidden="1"/>
    <col min="14083" max="14083" width="32.140625" style="1" hidden="1"/>
    <col min="14084" max="14084" width="12.5703125" style="1" hidden="1"/>
    <col min="14085" max="14085" width="7.140625" style="1" hidden="1"/>
    <col min="14086" max="14086" width="11.28515625" style="1" hidden="1"/>
    <col min="14087" max="14087" width="10.140625" style="1" hidden="1"/>
    <col min="14088" max="14088" width="5" style="1" hidden="1"/>
    <col min="14089" max="14089" width="9.5703125" style="1" hidden="1"/>
    <col min="14090" max="14090" width="13" style="1" hidden="1"/>
    <col min="14091" max="14091" width="12.85546875" style="1" hidden="1"/>
    <col min="14092" max="14092" width="14.85546875" style="1" hidden="1"/>
    <col min="14093" max="14093" width="14.42578125" style="1" hidden="1"/>
    <col min="14094" max="14337" width="9.140625" style="1" hidden="1"/>
    <col min="14338" max="14338" width="4.28515625" style="1" hidden="1"/>
    <col min="14339" max="14339" width="32.140625" style="1" hidden="1"/>
    <col min="14340" max="14340" width="12.5703125" style="1" hidden="1"/>
    <col min="14341" max="14341" width="7.140625" style="1" hidden="1"/>
    <col min="14342" max="14342" width="11.28515625" style="1" hidden="1"/>
    <col min="14343" max="14343" width="10.140625" style="1" hidden="1"/>
    <col min="14344" max="14344" width="5" style="1" hidden="1"/>
    <col min="14345" max="14345" width="9.5703125" style="1" hidden="1"/>
    <col min="14346" max="14346" width="13" style="1" hidden="1"/>
    <col min="14347" max="14347" width="12.85546875" style="1" hidden="1"/>
    <col min="14348" max="14348" width="14.85546875" style="1" hidden="1"/>
    <col min="14349" max="14349" width="14.42578125" style="1" hidden="1"/>
    <col min="14350" max="14593" width="9.140625" style="1" hidden="1"/>
    <col min="14594" max="14594" width="4.28515625" style="1" hidden="1"/>
    <col min="14595" max="14595" width="32.140625" style="1" hidden="1"/>
    <col min="14596" max="14596" width="12.5703125" style="1" hidden="1"/>
    <col min="14597" max="14597" width="7.140625" style="1" hidden="1"/>
    <col min="14598" max="14598" width="11.28515625" style="1" hidden="1"/>
    <col min="14599" max="14599" width="10.140625" style="1" hidden="1"/>
    <col min="14600" max="14600" width="5" style="1" hidden="1"/>
    <col min="14601" max="14601" width="9.5703125" style="1" hidden="1"/>
    <col min="14602" max="14602" width="13" style="1" hidden="1"/>
    <col min="14603" max="14603" width="12.85546875" style="1" hidden="1"/>
    <col min="14604" max="14604" width="14.85546875" style="1" hidden="1"/>
    <col min="14605" max="14605" width="14.42578125" style="1" hidden="1"/>
    <col min="14606" max="14849" width="9.140625" style="1" hidden="1"/>
    <col min="14850" max="14850" width="4.28515625" style="1" hidden="1"/>
    <col min="14851" max="14851" width="32.140625" style="1" hidden="1"/>
    <col min="14852" max="14852" width="12.5703125" style="1" hidden="1"/>
    <col min="14853" max="14853" width="7.140625" style="1" hidden="1"/>
    <col min="14854" max="14854" width="11.28515625" style="1" hidden="1"/>
    <col min="14855" max="14855" width="10.140625" style="1" hidden="1"/>
    <col min="14856" max="14856" width="5" style="1" hidden="1"/>
    <col min="14857" max="14857" width="9.5703125" style="1" hidden="1"/>
    <col min="14858" max="14858" width="13" style="1" hidden="1"/>
    <col min="14859" max="14859" width="12.85546875" style="1" hidden="1"/>
    <col min="14860" max="14860" width="14.85546875" style="1" hidden="1"/>
    <col min="14861" max="14861" width="14.42578125" style="1" hidden="1"/>
    <col min="14862" max="15105" width="9.140625" style="1" hidden="1"/>
    <col min="15106" max="15106" width="4.28515625" style="1" hidden="1"/>
    <col min="15107" max="15107" width="32.140625" style="1" hidden="1"/>
    <col min="15108" max="15108" width="12.5703125" style="1" hidden="1"/>
    <col min="15109" max="15109" width="7.140625" style="1" hidden="1"/>
    <col min="15110" max="15110" width="11.28515625" style="1" hidden="1"/>
    <col min="15111" max="15111" width="10.140625" style="1" hidden="1"/>
    <col min="15112" max="15112" width="5" style="1" hidden="1"/>
    <col min="15113" max="15113" width="9.5703125" style="1" hidden="1"/>
    <col min="15114" max="15114" width="13" style="1" hidden="1"/>
    <col min="15115" max="15115" width="12.85546875" style="1" hidden="1"/>
    <col min="15116" max="15116" width="14.85546875" style="1" hidden="1"/>
    <col min="15117" max="15117" width="14.42578125" style="1" hidden="1"/>
    <col min="15118" max="15361" width="9.140625" style="1" hidden="1"/>
    <col min="15362" max="15362" width="4.28515625" style="1" hidden="1"/>
    <col min="15363" max="15363" width="32.140625" style="1" hidden="1"/>
    <col min="15364" max="15364" width="12.5703125" style="1" hidden="1"/>
    <col min="15365" max="15365" width="7.140625" style="1" hidden="1"/>
    <col min="15366" max="15366" width="11.28515625" style="1" hidden="1"/>
    <col min="15367" max="15367" width="10.140625" style="1" hidden="1"/>
    <col min="15368" max="15368" width="5" style="1" hidden="1"/>
    <col min="15369" max="15369" width="9.5703125" style="1" hidden="1"/>
    <col min="15370" max="15370" width="13" style="1" hidden="1"/>
    <col min="15371" max="15371" width="12.85546875" style="1" hidden="1"/>
    <col min="15372" max="15372" width="14.85546875" style="1" hidden="1"/>
    <col min="15373" max="15373" width="14.42578125" style="1" hidden="1"/>
    <col min="15374" max="15617" width="9.140625" style="1" hidden="1"/>
    <col min="15618" max="15618" width="4.28515625" style="1" hidden="1"/>
    <col min="15619" max="15619" width="32.140625" style="1" hidden="1"/>
    <col min="15620" max="15620" width="12.5703125" style="1" hidden="1"/>
    <col min="15621" max="15621" width="7.140625" style="1" hidden="1"/>
    <col min="15622" max="15622" width="11.28515625" style="1" hidden="1"/>
    <col min="15623" max="15623" width="10.140625" style="1" hidden="1"/>
    <col min="15624" max="15624" width="5" style="1" hidden="1"/>
    <col min="15625" max="15625" width="9.5703125" style="1" hidden="1"/>
    <col min="15626" max="15626" width="13" style="1" hidden="1"/>
    <col min="15627" max="15627" width="12.85546875" style="1" hidden="1"/>
    <col min="15628" max="15628" width="14.85546875" style="1" hidden="1"/>
    <col min="15629" max="15629" width="14.42578125" style="1" hidden="1"/>
    <col min="15630" max="15873" width="9.140625" style="1" hidden="1"/>
    <col min="15874" max="15874" width="4.28515625" style="1" hidden="1"/>
    <col min="15875" max="15875" width="32.140625" style="1" hidden="1"/>
    <col min="15876" max="15876" width="12.5703125" style="1" hidden="1"/>
    <col min="15877" max="15877" width="7.140625" style="1" hidden="1"/>
    <col min="15878" max="15878" width="11.28515625" style="1" hidden="1"/>
    <col min="15879" max="15879" width="10.140625" style="1" hidden="1"/>
    <col min="15880" max="15880" width="5" style="1" hidden="1"/>
    <col min="15881" max="15881" width="9.5703125" style="1" hidden="1"/>
    <col min="15882" max="15882" width="13" style="1" hidden="1"/>
    <col min="15883" max="15883" width="12.85546875" style="1" hidden="1"/>
    <col min="15884" max="15884" width="14.85546875" style="1" hidden="1"/>
    <col min="15885" max="15885" width="14.42578125" style="1" hidden="1"/>
    <col min="15886" max="16129" width="9.140625" style="1" hidden="1"/>
    <col min="16130" max="16130" width="4.28515625" style="1" hidden="1"/>
    <col min="16131" max="16131" width="32.140625" style="1" hidden="1"/>
    <col min="16132" max="16132" width="12.5703125" style="1" hidden="1"/>
    <col min="16133" max="16133" width="7.140625" style="1" hidden="1"/>
    <col min="16134" max="16134" width="11.28515625" style="1" hidden="1"/>
    <col min="16135" max="16135" width="10.140625" style="1" hidden="1"/>
    <col min="16136" max="16136" width="5" style="1" hidden="1"/>
    <col min="16137" max="16137" width="9.5703125" style="1" hidden="1"/>
    <col min="16138" max="16138" width="13" style="1" hidden="1"/>
    <col min="16139" max="16139" width="12.85546875" style="1" hidden="1"/>
    <col min="16140" max="16140" width="14.85546875" style="1" hidden="1"/>
    <col min="16141" max="16141" width="14.42578125" style="1" hidden="1"/>
    <col min="16142" max="16142" width="12.85546875" style="1" hidden="1"/>
    <col min="16143" max="16143" width="14.85546875" style="1" hidden="1"/>
    <col min="16144" max="16145" width="14.42578125" style="1" hidden="1"/>
    <col min="16146" max="16146" width="12.85546875" style="1" hidden="1"/>
    <col min="16147" max="16147" width="14.85546875" style="1" hidden="1"/>
    <col min="16148" max="16153" width="14.42578125" style="1" hidden="1"/>
    <col min="16154" max="16384" width="9.140625" style="1" hidden="1"/>
  </cols>
  <sheetData>
    <row r="1" spans="1:14" x14ac:dyDescent="0.25"/>
    <row r="2" spans="1:14" ht="22.5" customHeight="1" x14ac:dyDescent="0.25">
      <c r="B2" s="191" t="s">
        <v>1090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 x14ac:dyDescent="0.25">
      <c r="B3" s="126"/>
      <c r="C3" s="137"/>
      <c r="D3" s="126"/>
      <c r="E3" s="126"/>
      <c r="F3" s="128"/>
      <c r="G3" s="126"/>
      <c r="H3" s="126"/>
      <c r="I3" s="126"/>
      <c r="J3" s="130"/>
      <c r="K3" s="130"/>
      <c r="L3" s="130"/>
      <c r="M3" s="130"/>
    </row>
    <row r="4" spans="1:14" s="2" customFormat="1" ht="28.5" customHeight="1" x14ac:dyDescent="0.25">
      <c r="A4" s="1"/>
      <c r="B4" s="103" t="s">
        <v>417</v>
      </c>
      <c r="C4" s="104" t="s">
        <v>418</v>
      </c>
      <c r="D4" s="104" t="s">
        <v>419</v>
      </c>
      <c r="E4" s="103" t="s">
        <v>420</v>
      </c>
      <c r="F4" s="105" t="s">
        <v>421</v>
      </c>
      <c r="G4" s="103" t="s">
        <v>422</v>
      </c>
      <c r="H4" s="103" t="s">
        <v>423</v>
      </c>
      <c r="I4" s="103" t="s">
        <v>424</v>
      </c>
      <c r="J4" s="106" t="s">
        <v>425</v>
      </c>
      <c r="K4" s="106" t="s">
        <v>3</v>
      </c>
      <c r="L4" s="106" t="s">
        <v>5</v>
      </c>
      <c r="M4" s="106" t="s">
        <v>426</v>
      </c>
      <c r="N4" s="82"/>
    </row>
    <row r="5" spans="1:14" s="2" customFormat="1" ht="15.75" customHeight="1" x14ac:dyDescent="0.25">
      <c r="B5" s="187" t="s">
        <v>743</v>
      </c>
      <c r="C5" s="187"/>
      <c r="D5" s="187"/>
      <c r="E5" s="187"/>
      <c r="F5" s="107" t="s">
        <v>427</v>
      </c>
      <c r="G5" s="187" t="s">
        <v>743</v>
      </c>
      <c r="H5" s="187"/>
      <c r="I5" s="108" t="s">
        <v>427</v>
      </c>
      <c r="J5" s="109"/>
      <c r="K5" s="109"/>
      <c r="L5" s="109"/>
      <c r="M5" s="109" t="s">
        <v>680</v>
      </c>
      <c r="N5" s="83"/>
    </row>
    <row r="6" spans="1:14" ht="22.5" customHeight="1" x14ac:dyDescent="0.25">
      <c r="B6" s="181">
        <v>1</v>
      </c>
      <c r="C6" s="185" t="s">
        <v>904</v>
      </c>
      <c r="D6" s="181" t="s">
        <v>483</v>
      </c>
      <c r="E6" s="99" t="s">
        <v>217</v>
      </c>
      <c r="F6" s="101">
        <v>254</v>
      </c>
      <c r="G6" s="99" t="s">
        <v>428</v>
      </c>
      <c r="H6" s="99" t="s">
        <v>1</v>
      </c>
      <c r="I6" s="110">
        <v>189</v>
      </c>
      <c r="J6" s="102">
        <v>18900000.000000045</v>
      </c>
      <c r="K6" s="102">
        <v>117364618.89358754</v>
      </c>
      <c r="L6" s="102">
        <v>109126035.4899741</v>
      </c>
      <c r="M6" s="111">
        <f t="shared" ref="M6:M69" si="0">SUM(J6:L6)</f>
        <v>245390654.38356167</v>
      </c>
    </row>
    <row r="7" spans="1:14" ht="22.5" customHeight="1" x14ac:dyDescent="0.25">
      <c r="B7" s="181"/>
      <c r="C7" s="185"/>
      <c r="D7" s="181"/>
      <c r="E7" s="99" t="s">
        <v>282</v>
      </c>
      <c r="F7" s="101">
        <v>65</v>
      </c>
      <c r="G7" s="99" t="s">
        <v>429</v>
      </c>
      <c r="H7" s="99" t="s">
        <v>1</v>
      </c>
      <c r="I7" s="110">
        <v>65</v>
      </c>
      <c r="J7" s="102">
        <v>6500000.0000000149</v>
      </c>
      <c r="K7" s="102">
        <v>36407606.360431038</v>
      </c>
      <c r="L7" s="102">
        <v>34015934.132719643</v>
      </c>
      <c r="M7" s="111">
        <f t="shared" si="0"/>
        <v>76923540.493150696</v>
      </c>
    </row>
    <row r="8" spans="1:14" ht="28.5" customHeight="1" x14ac:dyDescent="0.25">
      <c r="B8" s="99">
        <v>2</v>
      </c>
      <c r="C8" s="112" t="s">
        <v>1019</v>
      </c>
      <c r="D8" s="99" t="s">
        <v>483</v>
      </c>
      <c r="E8" s="99" t="s">
        <v>285</v>
      </c>
      <c r="F8" s="101">
        <v>420</v>
      </c>
      <c r="G8" s="99" t="s">
        <v>430</v>
      </c>
      <c r="H8" s="99" t="s">
        <v>1</v>
      </c>
      <c r="I8" s="110">
        <v>420</v>
      </c>
      <c r="J8" s="102">
        <v>42000000.00000006</v>
      </c>
      <c r="K8" s="102">
        <v>194155800.36067215</v>
      </c>
      <c r="L8" s="102">
        <v>160542314.11877987</v>
      </c>
      <c r="M8" s="111">
        <f t="shared" si="0"/>
        <v>396698114.47945207</v>
      </c>
    </row>
    <row r="9" spans="1:14" ht="27.75" customHeight="1" x14ac:dyDescent="0.25">
      <c r="B9" s="99">
        <v>3</v>
      </c>
      <c r="C9" s="112" t="s">
        <v>905</v>
      </c>
      <c r="D9" s="99" t="s">
        <v>483</v>
      </c>
      <c r="E9" s="99" t="s">
        <v>286</v>
      </c>
      <c r="F9" s="101">
        <v>460</v>
      </c>
      <c r="G9" s="99" t="s">
        <v>431</v>
      </c>
      <c r="H9" s="99" t="s">
        <v>1</v>
      </c>
      <c r="I9" s="110">
        <v>460</v>
      </c>
      <c r="J9" s="102">
        <v>46000000</v>
      </c>
      <c r="K9" s="102">
        <v>207607754.91006809</v>
      </c>
      <c r="L9" s="102">
        <v>176753198.11732918</v>
      </c>
      <c r="M9" s="111">
        <f t="shared" si="0"/>
        <v>430360953.02739727</v>
      </c>
    </row>
    <row r="10" spans="1:14" ht="29.25" customHeight="1" x14ac:dyDescent="0.25">
      <c r="B10" s="99">
        <v>4</v>
      </c>
      <c r="C10" s="112" t="s">
        <v>906</v>
      </c>
      <c r="D10" s="99" t="s">
        <v>483</v>
      </c>
      <c r="E10" s="99" t="s">
        <v>288</v>
      </c>
      <c r="F10" s="101">
        <v>459</v>
      </c>
      <c r="G10" s="99" t="s">
        <v>289</v>
      </c>
      <c r="H10" s="99" t="s">
        <v>1</v>
      </c>
      <c r="I10" s="110">
        <v>459</v>
      </c>
      <c r="J10" s="102">
        <v>33621883.027397245</v>
      </c>
      <c r="K10" s="102">
        <v>30329384.300651535</v>
      </c>
      <c r="L10" s="102">
        <v>38065821.699348465</v>
      </c>
      <c r="M10" s="111">
        <f t="shared" si="0"/>
        <v>102017089.02739725</v>
      </c>
    </row>
    <row r="11" spans="1:14" ht="22.5" customHeight="1" x14ac:dyDescent="0.25">
      <c r="B11" s="181">
        <v>5</v>
      </c>
      <c r="C11" s="185" t="s">
        <v>907</v>
      </c>
      <c r="D11" s="181" t="s">
        <v>483</v>
      </c>
      <c r="E11" s="99" t="s">
        <v>293</v>
      </c>
      <c r="F11" s="183">
        <v>420</v>
      </c>
      <c r="G11" s="99" t="s">
        <v>432</v>
      </c>
      <c r="H11" s="99" t="s">
        <v>1</v>
      </c>
      <c r="I11" s="110">
        <v>210</v>
      </c>
      <c r="J11" s="102">
        <v>21000000.00000003</v>
      </c>
      <c r="K11" s="102">
        <v>61124437.48975417</v>
      </c>
      <c r="L11" s="102">
        <v>49267792.660930753</v>
      </c>
      <c r="M11" s="111">
        <f t="shared" si="0"/>
        <v>131392230.15068495</v>
      </c>
    </row>
    <row r="12" spans="1:14" ht="22.5" customHeight="1" x14ac:dyDescent="0.25">
      <c r="A12" s="2"/>
      <c r="B12" s="181"/>
      <c r="C12" s="185"/>
      <c r="D12" s="181"/>
      <c r="E12" s="99" t="s">
        <v>294</v>
      </c>
      <c r="F12" s="183"/>
      <c r="G12" s="99" t="s">
        <v>433</v>
      </c>
      <c r="H12" s="99" t="s">
        <v>10</v>
      </c>
      <c r="I12" s="110">
        <v>210</v>
      </c>
      <c r="J12" s="102">
        <v>21000000</v>
      </c>
      <c r="K12" s="102">
        <v>120231311.48173544</v>
      </c>
      <c r="L12" s="102">
        <v>109322636.40867552</v>
      </c>
      <c r="M12" s="111">
        <f t="shared" si="0"/>
        <v>250553947.89041096</v>
      </c>
      <c r="N12" s="83"/>
    </row>
    <row r="13" spans="1:14" ht="27.75" customHeight="1" x14ac:dyDescent="0.25">
      <c r="B13" s="99">
        <v>6</v>
      </c>
      <c r="C13" s="112" t="s">
        <v>908</v>
      </c>
      <c r="D13" s="99" t="s">
        <v>483</v>
      </c>
      <c r="E13" s="99" t="s">
        <v>276</v>
      </c>
      <c r="F13" s="101">
        <v>56</v>
      </c>
      <c r="G13" s="99" t="s">
        <v>434</v>
      </c>
      <c r="H13" s="99" t="s">
        <v>1</v>
      </c>
      <c r="I13" s="110">
        <v>56</v>
      </c>
      <c r="J13" s="102">
        <v>5600000</v>
      </c>
      <c r="K13" s="102">
        <v>33655099.843625069</v>
      </c>
      <c r="L13" s="102">
        <v>31562981.074183151</v>
      </c>
      <c r="M13" s="111">
        <f t="shared" si="0"/>
        <v>70818080.91780822</v>
      </c>
    </row>
    <row r="14" spans="1:14" ht="27" customHeight="1" x14ac:dyDescent="0.25">
      <c r="B14" s="99">
        <v>7</v>
      </c>
      <c r="C14" s="112" t="s">
        <v>909</v>
      </c>
      <c r="D14" s="99" t="s">
        <v>483</v>
      </c>
      <c r="E14" s="99" t="s">
        <v>277</v>
      </c>
      <c r="F14" s="101">
        <v>151</v>
      </c>
      <c r="G14" s="99" t="s">
        <v>434</v>
      </c>
      <c r="H14" s="99" t="s">
        <v>1</v>
      </c>
      <c r="I14" s="110">
        <v>151</v>
      </c>
      <c r="J14" s="102">
        <v>15100000.00000003</v>
      </c>
      <c r="K14" s="102">
        <v>76456855.790921003</v>
      </c>
      <c r="L14" s="102">
        <v>69645855.35976392</v>
      </c>
      <c r="M14" s="111">
        <f t="shared" si="0"/>
        <v>161202711.15068495</v>
      </c>
    </row>
    <row r="15" spans="1:14" ht="22.5" customHeight="1" x14ac:dyDescent="0.25">
      <c r="B15" s="181">
        <v>8</v>
      </c>
      <c r="C15" s="185" t="s">
        <v>910</v>
      </c>
      <c r="D15" s="181" t="s">
        <v>483</v>
      </c>
      <c r="E15" s="99" t="s">
        <v>297</v>
      </c>
      <c r="F15" s="183">
        <v>464.8</v>
      </c>
      <c r="G15" s="99" t="s">
        <v>435</v>
      </c>
      <c r="H15" s="99" t="s">
        <v>1</v>
      </c>
      <c r="I15" s="110">
        <v>232.4</v>
      </c>
      <c r="J15" s="102">
        <v>23240000.000000015</v>
      </c>
      <c r="K15" s="102">
        <v>117929660.86275415</v>
      </c>
      <c r="L15" s="102">
        <v>104802450.21943761</v>
      </c>
      <c r="M15" s="111">
        <f t="shared" si="0"/>
        <v>245972111.08219177</v>
      </c>
    </row>
    <row r="16" spans="1:14" ht="22.5" customHeight="1" x14ac:dyDescent="0.25">
      <c r="B16" s="181"/>
      <c r="C16" s="185"/>
      <c r="D16" s="181"/>
      <c r="E16" s="99" t="s">
        <v>298</v>
      </c>
      <c r="F16" s="183"/>
      <c r="G16" s="99" t="s">
        <v>436</v>
      </c>
      <c r="H16" s="99" t="s">
        <v>10</v>
      </c>
      <c r="I16" s="110">
        <v>232.4</v>
      </c>
      <c r="J16" s="102">
        <v>23239999.99999997</v>
      </c>
      <c r="K16" s="102">
        <v>132513187.13574067</v>
      </c>
      <c r="L16" s="102">
        <v>118480737.93275249</v>
      </c>
      <c r="M16" s="111">
        <f t="shared" si="0"/>
        <v>274233925.06849313</v>
      </c>
    </row>
    <row r="17" spans="1:14" ht="22.5" customHeight="1" x14ac:dyDescent="0.25">
      <c r="B17" s="181">
        <v>9</v>
      </c>
      <c r="C17" s="185" t="s">
        <v>911</v>
      </c>
      <c r="D17" s="181" t="s">
        <v>483</v>
      </c>
      <c r="E17" s="99" t="s">
        <v>563</v>
      </c>
      <c r="F17" s="183">
        <v>725</v>
      </c>
      <c r="G17" s="99" t="s">
        <v>314</v>
      </c>
      <c r="H17" s="99" t="s">
        <v>1</v>
      </c>
      <c r="I17" s="110">
        <v>362.5</v>
      </c>
      <c r="J17" s="102">
        <v>36250000.000000015</v>
      </c>
      <c r="K17" s="102">
        <v>34618741.692711934</v>
      </c>
      <c r="L17" s="102">
        <v>40802689.19769901</v>
      </c>
      <c r="M17" s="111">
        <f t="shared" si="0"/>
        <v>111671430.89041096</v>
      </c>
    </row>
    <row r="18" spans="1:14" ht="22.5" customHeight="1" x14ac:dyDescent="0.25">
      <c r="A18" s="2"/>
      <c r="B18" s="181"/>
      <c r="C18" s="185"/>
      <c r="D18" s="181"/>
      <c r="E18" s="99" t="s">
        <v>564</v>
      </c>
      <c r="F18" s="183"/>
      <c r="G18" s="99" t="s">
        <v>437</v>
      </c>
      <c r="H18" s="99" t="s">
        <v>10</v>
      </c>
      <c r="I18" s="110">
        <v>362.5</v>
      </c>
      <c r="J18" s="102">
        <v>36249999.999999985</v>
      </c>
      <c r="K18" s="102">
        <v>111744916.51405664</v>
      </c>
      <c r="L18" s="102">
        <v>95940269.842107728</v>
      </c>
      <c r="M18" s="111">
        <f t="shared" si="0"/>
        <v>243935186.35616434</v>
      </c>
      <c r="N18" s="83"/>
    </row>
    <row r="19" spans="1:14" ht="22.5" customHeight="1" x14ac:dyDescent="0.25">
      <c r="B19" s="181">
        <v>10</v>
      </c>
      <c r="C19" s="185" t="s">
        <v>912</v>
      </c>
      <c r="D19" s="181" t="s">
        <v>483</v>
      </c>
      <c r="E19" s="99" t="s">
        <v>315</v>
      </c>
      <c r="F19" s="183">
        <v>440</v>
      </c>
      <c r="G19" s="99" t="s">
        <v>438</v>
      </c>
      <c r="H19" s="99" t="s">
        <v>1</v>
      </c>
      <c r="I19" s="110">
        <v>220</v>
      </c>
      <c r="J19" s="102">
        <v>19639166.876712352</v>
      </c>
      <c r="K19" s="102">
        <v>75144050.132387698</v>
      </c>
      <c r="L19" s="102">
        <v>60010129.758023262</v>
      </c>
      <c r="M19" s="111">
        <f t="shared" si="0"/>
        <v>154793346.76712331</v>
      </c>
    </row>
    <row r="20" spans="1:14" ht="22.5" customHeight="1" x14ac:dyDescent="0.25">
      <c r="B20" s="181"/>
      <c r="C20" s="185"/>
      <c r="D20" s="181"/>
      <c r="E20" s="99" t="s">
        <v>316</v>
      </c>
      <c r="F20" s="183"/>
      <c r="G20" s="99" t="s">
        <v>317</v>
      </c>
      <c r="H20" s="99" t="s">
        <v>10</v>
      </c>
      <c r="I20" s="110">
        <v>220</v>
      </c>
      <c r="J20" s="102">
        <v>21999999.99999997</v>
      </c>
      <c r="K20" s="102">
        <v>83905641.346456736</v>
      </c>
      <c r="L20" s="102">
        <v>77924986.502858341</v>
      </c>
      <c r="M20" s="111">
        <f t="shared" si="0"/>
        <v>183830627.84931505</v>
      </c>
    </row>
    <row r="21" spans="1:14" ht="22.5" customHeight="1" x14ac:dyDescent="0.25">
      <c r="B21" s="181">
        <v>11</v>
      </c>
      <c r="C21" s="185" t="s">
        <v>913</v>
      </c>
      <c r="D21" s="181" t="s">
        <v>483</v>
      </c>
      <c r="E21" s="99" t="s">
        <v>325</v>
      </c>
      <c r="F21" s="183">
        <v>884</v>
      </c>
      <c r="G21" s="99" t="s">
        <v>326</v>
      </c>
      <c r="H21" s="99" t="s">
        <v>1</v>
      </c>
      <c r="I21" s="110">
        <v>442</v>
      </c>
      <c r="J21" s="102">
        <v>22377460.520547953</v>
      </c>
      <c r="K21" s="102">
        <v>11762331.611310948</v>
      </c>
      <c r="L21" s="102">
        <v>14763019.388689052</v>
      </c>
      <c r="M21" s="111">
        <f t="shared" si="0"/>
        <v>48902811.520547956</v>
      </c>
    </row>
    <row r="22" spans="1:14" ht="22.5" customHeight="1" x14ac:dyDescent="0.25">
      <c r="B22" s="181"/>
      <c r="C22" s="185"/>
      <c r="D22" s="181"/>
      <c r="E22" s="99" t="s">
        <v>327</v>
      </c>
      <c r="F22" s="183"/>
      <c r="G22" s="99" t="s">
        <v>328</v>
      </c>
      <c r="H22" s="99" t="s">
        <v>10</v>
      </c>
      <c r="I22" s="110">
        <v>442</v>
      </c>
      <c r="J22" s="102">
        <v>44199999.999999955</v>
      </c>
      <c r="K22" s="102">
        <v>109760948.69734834</v>
      </c>
      <c r="L22" s="102">
        <v>106517930.45333661</v>
      </c>
      <c r="M22" s="111">
        <f t="shared" si="0"/>
        <v>260478879.15068489</v>
      </c>
    </row>
    <row r="23" spans="1:14" ht="22.5" customHeight="1" x14ac:dyDescent="0.25">
      <c r="B23" s="181">
        <v>12</v>
      </c>
      <c r="C23" s="185" t="s">
        <v>914</v>
      </c>
      <c r="D23" s="181" t="s">
        <v>483</v>
      </c>
      <c r="E23" s="99" t="s">
        <v>567</v>
      </c>
      <c r="F23" s="183">
        <v>1797.24</v>
      </c>
      <c r="G23" s="113" t="s">
        <v>336</v>
      </c>
      <c r="H23" s="99" t="s">
        <v>1</v>
      </c>
      <c r="I23" s="110">
        <v>898.62</v>
      </c>
      <c r="J23" s="102">
        <v>89862000</v>
      </c>
      <c r="K23" s="102">
        <v>133926699.88598776</v>
      </c>
      <c r="L23" s="102">
        <v>135955350.35510814</v>
      </c>
      <c r="M23" s="111">
        <f t="shared" si="0"/>
        <v>359744050.2410959</v>
      </c>
    </row>
    <row r="24" spans="1:14" ht="22.5" customHeight="1" x14ac:dyDescent="0.25">
      <c r="A24" s="2"/>
      <c r="B24" s="181"/>
      <c r="C24" s="185"/>
      <c r="D24" s="181"/>
      <c r="E24" s="99" t="s">
        <v>568</v>
      </c>
      <c r="F24" s="183"/>
      <c r="G24" s="113" t="s">
        <v>439</v>
      </c>
      <c r="H24" s="99" t="s">
        <v>10</v>
      </c>
      <c r="I24" s="110">
        <v>898.62</v>
      </c>
      <c r="J24" s="102">
        <v>89862000</v>
      </c>
      <c r="K24" s="102">
        <v>164786762.08301741</v>
      </c>
      <c r="L24" s="102">
        <v>162502216.61287302</v>
      </c>
      <c r="M24" s="111">
        <f t="shared" si="0"/>
        <v>417150978.69589043</v>
      </c>
      <c r="N24" s="83"/>
    </row>
    <row r="25" spans="1:14" ht="28.5" customHeight="1" x14ac:dyDescent="0.25">
      <c r="B25" s="99">
        <v>13</v>
      </c>
      <c r="C25" s="114" t="s">
        <v>915</v>
      </c>
      <c r="D25" s="99" t="s">
        <v>668</v>
      </c>
      <c r="E25" s="99" t="s">
        <v>379</v>
      </c>
      <c r="F25" s="101">
        <v>1200</v>
      </c>
      <c r="G25" s="113" t="s">
        <v>441</v>
      </c>
      <c r="H25" s="99" t="s">
        <v>1</v>
      </c>
      <c r="I25" s="110">
        <v>1125.49</v>
      </c>
      <c r="J25" s="102">
        <v>0</v>
      </c>
      <c r="K25" s="102">
        <v>0</v>
      </c>
      <c r="L25" s="102">
        <v>0</v>
      </c>
      <c r="M25" s="111">
        <f>SUM(J25:L25)</f>
        <v>0</v>
      </c>
      <c r="N25" s="83"/>
    </row>
    <row r="26" spans="1:14" ht="22.5" customHeight="1" x14ac:dyDescent="0.25">
      <c r="B26" s="181">
        <v>14</v>
      </c>
      <c r="C26" s="185" t="s">
        <v>916</v>
      </c>
      <c r="D26" s="181" t="s">
        <v>483</v>
      </c>
      <c r="E26" s="99" t="s">
        <v>350</v>
      </c>
      <c r="F26" s="183">
        <v>605.66999999999996</v>
      </c>
      <c r="G26" s="99" t="s">
        <v>442</v>
      </c>
      <c r="H26" s="99" t="s">
        <v>1</v>
      </c>
      <c r="I26" s="110">
        <v>302.83</v>
      </c>
      <c r="J26" s="102">
        <v>0</v>
      </c>
      <c r="K26" s="102">
        <v>0</v>
      </c>
      <c r="L26" s="102">
        <v>0</v>
      </c>
      <c r="M26" s="111">
        <f>SUM(J26:L26)</f>
        <v>0</v>
      </c>
      <c r="N26" s="83"/>
    </row>
    <row r="27" spans="1:14" ht="22.5" customHeight="1" x14ac:dyDescent="0.25">
      <c r="B27" s="181"/>
      <c r="C27" s="185"/>
      <c r="D27" s="181"/>
      <c r="E27" s="99" t="s">
        <v>351</v>
      </c>
      <c r="F27" s="183"/>
      <c r="G27" s="99" t="s">
        <v>443</v>
      </c>
      <c r="H27" s="99" t="s">
        <v>10</v>
      </c>
      <c r="I27" s="110">
        <v>300.31</v>
      </c>
      <c r="J27" s="102">
        <v>0</v>
      </c>
      <c r="K27" s="102">
        <v>0</v>
      </c>
      <c r="L27" s="102">
        <v>0</v>
      </c>
      <c r="M27" s="111">
        <f>SUM(J27:L27)</f>
        <v>0</v>
      </c>
      <c r="N27" s="83"/>
    </row>
    <row r="28" spans="1:14" ht="22.5" customHeight="1" x14ac:dyDescent="0.25">
      <c r="B28" s="181"/>
      <c r="C28" s="185"/>
      <c r="D28" s="181"/>
      <c r="E28" s="99" t="s">
        <v>369</v>
      </c>
      <c r="F28" s="101">
        <v>2086.2600000000002</v>
      </c>
      <c r="G28" s="99" t="s">
        <v>444</v>
      </c>
      <c r="H28" s="99" t="s">
        <v>1</v>
      </c>
      <c r="I28" s="110">
        <v>2069.2800000000002</v>
      </c>
      <c r="J28" s="102">
        <v>0</v>
      </c>
      <c r="K28" s="102">
        <v>0</v>
      </c>
      <c r="L28" s="102">
        <v>0</v>
      </c>
      <c r="M28" s="111">
        <f t="shared" si="0"/>
        <v>0</v>
      </c>
    </row>
    <row r="29" spans="1:14" ht="22.5" customHeight="1" x14ac:dyDescent="0.25">
      <c r="B29" s="181">
        <v>15</v>
      </c>
      <c r="C29" s="185" t="s">
        <v>917</v>
      </c>
      <c r="D29" s="181" t="s">
        <v>483</v>
      </c>
      <c r="E29" s="99" t="s">
        <v>366</v>
      </c>
      <c r="F29" s="183">
        <v>642.79999999999995</v>
      </c>
      <c r="G29" s="99" t="s">
        <v>445</v>
      </c>
      <c r="H29" s="99" t="s">
        <v>1</v>
      </c>
      <c r="I29" s="110">
        <v>307.58</v>
      </c>
      <c r="J29" s="102">
        <v>30758400.000000007</v>
      </c>
      <c r="K29" s="102">
        <v>18202972.876744308</v>
      </c>
      <c r="L29" s="102">
        <v>6253939.3336666543</v>
      </c>
      <c r="M29" s="111">
        <f t="shared" si="0"/>
        <v>55215312.210410967</v>
      </c>
    </row>
    <row r="30" spans="1:14" ht="22.5" customHeight="1" x14ac:dyDescent="0.25">
      <c r="A30" s="2"/>
      <c r="B30" s="181"/>
      <c r="C30" s="185"/>
      <c r="D30" s="181"/>
      <c r="E30" s="99" t="s">
        <v>446</v>
      </c>
      <c r="F30" s="183"/>
      <c r="G30" s="99" t="s">
        <v>447</v>
      </c>
      <c r="H30" s="99" t="s">
        <v>10</v>
      </c>
      <c r="I30" s="110">
        <v>289.3</v>
      </c>
      <c r="J30" s="102">
        <v>28930200</v>
      </c>
      <c r="K30" s="102">
        <v>15420876.739662556</v>
      </c>
      <c r="L30" s="102">
        <v>3944144.5529401838</v>
      </c>
      <c r="M30" s="111">
        <f t="shared" si="0"/>
        <v>48295221.29260274</v>
      </c>
      <c r="N30" s="83"/>
    </row>
    <row r="31" spans="1:14" ht="22.5" customHeight="1" x14ac:dyDescent="0.25">
      <c r="B31" s="181">
        <v>16</v>
      </c>
      <c r="C31" s="185" t="s">
        <v>918</v>
      </c>
      <c r="D31" s="190" t="s">
        <v>483</v>
      </c>
      <c r="E31" s="99" t="s">
        <v>362</v>
      </c>
      <c r="F31" s="183">
        <v>388.32</v>
      </c>
      <c r="G31" s="99" t="s">
        <v>448</v>
      </c>
      <c r="H31" s="99" t="s">
        <v>1</v>
      </c>
      <c r="I31" s="110">
        <v>182.29</v>
      </c>
      <c r="J31" s="102">
        <v>18229100.000000007</v>
      </c>
      <c r="K31" s="102">
        <v>11044455.642119363</v>
      </c>
      <c r="L31" s="102">
        <v>4003229.4351409124</v>
      </c>
      <c r="M31" s="111">
        <f t="shared" si="0"/>
        <v>33276785.077260282</v>
      </c>
    </row>
    <row r="32" spans="1:14" ht="22.5" customHeight="1" x14ac:dyDescent="0.25">
      <c r="B32" s="181"/>
      <c r="C32" s="185"/>
      <c r="D32" s="190"/>
      <c r="E32" s="99" t="s">
        <v>363</v>
      </c>
      <c r="F32" s="183"/>
      <c r="G32" s="99" t="s">
        <v>449</v>
      </c>
      <c r="H32" s="99" t="s">
        <v>10</v>
      </c>
      <c r="I32" s="110">
        <v>194.16</v>
      </c>
      <c r="J32" s="102">
        <v>19415999.999999996</v>
      </c>
      <c r="K32" s="102">
        <v>11000991.828982249</v>
      </c>
      <c r="L32" s="102">
        <v>3372640.7326615872</v>
      </c>
      <c r="M32" s="111">
        <f t="shared" si="0"/>
        <v>33789632.561643831</v>
      </c>
    </row>
    <row r="33" spans="1:14" ht="22.5" customHeight="1" x14ac:dyDescent="0.25">
      <c r="B33" s="181">
        <v>17</v>
      </c>
      <c r="C33" s="185" t="s">
        <v>1016</v>
      </c>
      <c r="D33" s="190" t="s">
        <v>483</v>
      </c>
      <c r="E33" s="99" t="s">
        <v>380</v>
      </c>
      <c r="F33" s="183">
        <v>1957.39</v>
      </c>
      <c r="G33" s="99" t="s">
        <v>450</v>
      </c>
      <c r="H33" s="99" t="s">
        <v>1</v>
      </c>
      <c r="I33" s="110">
        <v>1065.7249999999999</v>
      </c>
      <c r="J33" s="102">
        <v>0</v>
      </c>
      <c r="K33" s="102">
        <v>0</v>
      </c>
      <c r="L33" s="102">
        <v>0</v>
      </c>
      <c r="M33" s="111">
        <f t="shared" si="0"/>
        <v>0</v>
      </c>
    </row>
    <row r="34" spans="1:14" ht="22.5" customHeight="1" x14ac:dyDescent="0.25">
      <c r="B34" s="181"/>
      <c r="C34" s="185"/>
      <c r="D34" s="190"/>
      <c r="E34" s="99" t="s">
        <v>381</v>
      </c>
      <c r="F34" s="183"/>
      <c r="G34" s="99" t="s">
        <v>451</v>
      </c>
      <c r="H34" s="99" t="s">
        <v>10</v>
      </c>
      <c r="I34" s="110">
        <v>891.67</v>
      </c>
      <c r="J34" s="102">
        <v>0</v>
      </c>
      <c r="K34" s="102">
        <v>0</v>
      </c>
      <c r="L34" s="102">
        <v>0</v>
      </c>
      <c r="M34" s="111">
        <f t="shared" si="0"/>
        <v>0</v>
      </c>
    </row>
    <row r="35" spans="1:14" ht="27.75" customHeight="1" x14ac:dyDescent="0.25">
      <c r="B35" s="99">
        <v>18</v>
      </c>
      <c r="C35" s="112" t="s">
        <v>919</v>
      </c>
      <c r="D35" s="99" t="s">
        <v>483</v>
      </c>
      <c r="E35" s="99" t="s">
        <v>343</v>
      </c>
      <c r="F35" s="101">
        <v>788</v>
      </c>
      <c r="G35" s="99" t="s">
        <v>452</v>
      </c>
      <c r="H35" s="99" t="s">
        <v>10</v>
      </c>
      <c r="I35" s="110">
        <v>314.12</v>
      </c>
      <c r="J35" s="102">
        <v>0</v>
      </c>
      <c r="K35" s="102">
        <v>0</v>
      </c>
      <c r="L35" s="102">
        <v>0</v>
      </c>
      <c r="M35" s="111">
        <f t="shared" si="0"/>
        <v>0</v>
      </c>
    </row>
    <row r="36" spans="1:14" ht="22.5" customHeight="1" x14ac:dyDescent="0.25">
      <c r="B36" s="181">
        <v>19</v>
      </c>
      <c r="C36" s="185" t="s">
        <v>920</v>
      </c>
      <c r="D36" s="181" t="s">
        <v>483</v>
      </c>
      <c r="E36" s="99" t="s">
        <v>348</v>
      </c>
      <c r="F36" s="183">
        <v>246.28</v>
      </c>
      <c r="G36" s="99" t="s">
        <v>454</v>
      </c>
      <c r="H36" s="99" t="s">
        <v>1</v>
      </c>
      <c r="I36" s="110">
        <v>118.88</v>
      </c>
      <c r="J36" s="102">
        <v>0</v>
      </c>
      <c r="K36" s="102">
        <v>0</v>
      </c>
      <c r="L36" s="102">
        <v>0</v>
      </c>
      <c r="M36" s="111">
        <f t="shared" si="0"/>
        <v>0</v>
      </c>
    </row>
    <row r="37" spans="1:14" ht="22.5" customHeight="1" x14ac:dyDescent="0.25">
      <c r="A37" s="2"/>
      <c r="B37" s="181"/>
      <c r="C37" s="185"/>
      <c r="D37" s="181"/>
      <c r="E37" s="99" t="s">
        <v>349</v>
      </c>
      <c r="F37" s="183"/>
      <c r="G37" s="99" t="s">
        <v>455</v>
      </c>
      <c r="H37" s="99" t="s">
        <v>10</v>
      </c>
      <c r="I37" s="110">
        <v>119.31</v>
      </c>
      <c r="J37" s="102">
        <v>0.34505205461755395</v>
      </c>
      <c r="K37" s="102">
        <v>-2.4087469456589797E-2</v>
      </c>
      <c r="L37" s="102">
        <v>2.4087469456589797E-2</v>
      </c>
      <c r="M37" s="111">
        <f t="shared" si="0"/>
        <v>0.34505205461755395</v>
      </c>
      <c r="N37" s="83"/>
    </row>
    <row r="38" spans="1:14" ht="22.5" customHeight="1" x14ac:dyDescent="0.25">
      <c r="B38" s="181">
        <v>20</v>
      </c>
      <c r="C38" s="185" t="s">
        <v>921</v>
      </c>
      <c r="D38" s="181" t="s">
        <v>483</v>
      </c>
      <c r="E38" s="99" t="s">
        <v>352</v>
      </c>
      <c r="F38" s="183">
        <v>338</v>
      </c>
      <c r="G38" s="99" t="s">
        <v>456</v>
      </c>
      <c r="H38" s="99" t="s">
        <v>1</v>
      </c>
      <c r="I38" s="110">
        <v>159.82</v>
      </c>
      <c r="J38" s="102">
        <v>0</v>
      </c>
      <c r="K38" s="102">
        <v>0</v>
      </c>
      <c r="L38" s="102">
        <v>0</v>
      </c>
      <c r="M38" s="111">
        <f t="shared" si="0"/>
        <v>0</v>
      </c>
    </row>
    <row r="39" spans="1:14" ht="22.5" customHeight="1" x14ac:dyDescent="0.25">
      <c r="B39" s="181"/>
      <c r="C39" s="185"/>
      <c r="D39" s="181"/>
      <c r="E39" s="99" t="s">
        <v>353</v>
      </c>
      <c r="F39" s="183"/>
      <c r="G39" s="99" t="s">
        <v>457</v>
      </c>
      <c r="H39" s="99" t="s">
        <v>10</v>
      </c>
      <c r="I39" s="110">
        <v>160.25</v>
      </c>
      <c r="J39" s="102">
        <v>0</v>
      </c>
      <c r="K39" s="102">
        <v>0</v>
      </c>
      <c r="L39" s="102">
        <v>0</v>
      </c>
      <c r="M39" s="111">
        <f t="shared" si="0"/>
        <v>0</v>
      </c>
    </row>
    <row r="40" spans="1:14" ht="22.5" customHeight="1" x14ac:dyDescent="0.25">
      <c r="B40" s="181">
        <v>21</v>
      </c>
      <c r="C40" s="185" t="s">
        <v>922</v>
      </c>
      <c r="D40" s="181" t="s">
        <v>483</v>
      </c>
      <c r="E40" s="99" t="s">
        <v>354</v>
      </c>
      <c r="F40" s="183">
        <v>2896.8</v>
      </c>
      <c r="G40" s="99" t="s">
        <v>458</v>
      </c>
      <c r="H40" s="99" t="s">
        <v>1</v>
      </c>
      <c r="I40" s="110">
        <v>1314.11</v>
      </c>
      <c r="J40" s="102">
        <v>131411342.99999994</v>
      </c>
      <c r="K40" s="102">
        <v>66834744.049024671</v>
      </c>
      <c r="L40" s="102">
        <v>17933043.382953409</v>
      </c>
      <c r="M40" s="111">
        <f t="shared" si="0"/>
        <v>216179130.43197802</v>
      </c>
    </row>
    <row r="41" spans="1:14" ht="22.5" customHeight="1" x14ac:dyDescent="0.25">
      <c r="B41" s="181"/>
      <c r="C41" s="185"/>
      <c r="D41" s="181"/>
      <c r="E41" s="99" t="s">
        <v>355</v>
      </c>
      <c r="F41" s="183"/>
      <c r="G41" s="99" t="s">
        <v>448</v>
      </c>
      <c r="H41" s="99" t="s">
        <v>10</v>
      </c>
      <c r="I41" s="110">
        <v>1448.4</v>
      </c>
      <c r="J41" s="102">
        <v>151259215.1780822</v>
      </c>
      <c r="K41" s="102">
        <v>37484147.313609302</v>
      </c>
      <c r="L41" s="102">
        <v>15455769.686390694</v>
      </c>
      <c r="M41" s="111">
        <f t="shared" si="0"/>
        <v>204199132.1780822</v>
      </c>
    </row>
    <row r="42" spans="1:14" ht="22.5" customHeight="1" x14ac:dyDescent="0.25">
      <c r="B42" s="181">
        <v>22</v>
      </c>
      <c r="C42" s="185" t="s">
        <v>923</v>
      </c>
      <c r="D42" s="181" t="s">
        <v>483</v>
      </c>
      <c r="E42" s="99" t="s">
        <v>364</v>
      </c>
      <c r="F42" s="183">
        <v>1029.48</v>
      </c>
      <c r="G42" s="99" t="s">
        <v>459</v>
      </c>
      <c r="H42" s="99" t="s">
        <v>1</v>
      </c>
      <c r="I42" s="110">
        <v>489.39</v>
      </c>
      <c r="J42" s="115">
        <v>0</v>
      </c>
      <c r="K42" s="115">
        <v>0</v>
      </c>
      <c r="L42" s="115">
        <v>0</v>
      </c>
      <c r="M42" s="111">
        <f t="shared" si="0"/>
        <v>0</v>
      </c>
    </row>
    <row r="43" spans="1:14" ht="22.5" customHeight="1" x14ac:dyDescent="0.25">
      <c r="A43" s="2"/>
      <c r="B43" s="181"/>
      <c r="C43" s="185"/>
      <c r="D43" s="181"/>
      <c r="E43" s="99" t="s">
        <v>365</v>
      </c>
      <c r="F43" s="183"/>
      <c r="G43" s="99" t="s">
        <v>460</v>
      </c>
      <c r="H43" s="99" t="s">
        <v>10</v>
      </c>
      <c r="I43" s="110">
        <v>486.11</v>
      </c>
      <c r="J43" s="115">
        <v>0</v>
      </c>
      <c r="K43" s="115">
        <v>0</v>
      </c>
      <c r="L43" s="115">
        <v>0</v>
      </c>
      <c r="M43" s="111">
        <f t="shared" si="0"/>
        <v>0</v>
      </c>
      <c r="N43" s="83"/>
    </row>
    <row r="44" spans="1:14" ht="22.5" customHeight="1" x14ac:dyDescent="0.25">
      <c r="B44" s="181">
        <v>23</v>
      </c>
      <c r="C44" s="185" t="s">
        <v>1006</v>
      </c>
      <c r="D44" s="181" t="s">
        <v>483</v>
      </c>
      <c r="E44" s="99" t="s">
        <v>376</v>
      </c>
      <c r="F44" s="183">
        <v>596.38</v>
      </c>
      <c r="G44" s="99" t="s">
        <v>461</v>
      </c>
      <c r="H44" s="99" t="s">
        <v>1</v>
      </c>
      <c r="I44" s="110">
        <v>295.82</v>
      </c>
      <c r="J44" s="102">
        <v>0.49041095934808254</v>
      </c>
      <c r="K44" s="102">
        <v>-4.8543441491584261E-3</v>
      </c>
      <c r="L44" s="102">
        <v>4.8543441491584261E-3</v>
      </c>
      <c r="M44" s="111">
        <f t="shared" si="0"/>
        <v>0.49041095934808254</v>
      </c>
    </row>
    <row r="45" spans="1:14" ht="22.5" customHeight="1" x14ac:dyDescent="0.25">
      <c r="B45" s="181"/>
      <c r="C45" s="185"/>
      <c r="D45" s="181"/>
      <c r="E45" s="99" t="s">
        <v>377</v>
      </c>
      <c r="F45" s="183"/>
      <c r="G45" s="99" t="s">
        <v>462</v>
      </c>
      <c r="H45" s="99" t="s">
        <v>10</v>
      </c>
      <c r="I45" s="110">
        <v>288</v>
      </c>
      <c r="J45" s="102">
        <v>0.12328767031431198</v>
      </c>
      <c r="K45" s="102">
        <v>-4.5396884630804187E-3</v>
      </c>
      <c r="L45" s="102">
        <v>4.5396884630804187E-3</v>
      </c>
      <c r="M45" s="111">
        <f t="shared" si="0"/>
        <v>0.12328767031431198</v>
      </c>
    </row>
    <row r="46" spans="1:14" ht="22.5" customHeight="1" x14ac:dyDescent="0.25">
      <c r="A46" s="2"/>
      <c r="B46" s="181">
        <v>24</v>
      </c>
      <c r="C46" s="185" t="s">
        <v>924</v>
      </c>
      <c r="D46" s="181" t="s">
        <v>483</v>
      </c>
      <c r="E46" s="99" t="s">
        <v>463</v>
      </c>
      <c r="F46" s="183">
        <v>584.86</v>
      </c>
      <c r="G46" s="99" t="s">
        <v>464</v>
      </c>
      <c r="H46" s="99" t="s">
        <v>1</v>
      </c>
      <c r="I46" s="110">
        <v>262.16000000000003</v>
      </c>
      <c r="J46" s="102">
        <v>0</v>
      </c>
      <c r="K46" s="102">
        <v>-5.1490636043352621E-3</v>
      </c>
      <c r="L46" s="102">
        <v>5.1490636043352621E-3</v>
      </c>
      <c r="M46" s="111">
        <f t="shared" si="0"/>
        <v>0</v>
      </c>
      <c r="N46" s="83"/>
    </row>
    <row r="47" spans="1:14" ht="22.5" customHeight="1" x14ac:dyDescent="0.25">
      <c r="B47" s="181"/>
      <c r="C47" s="185"/>
      <c r="D47" s="181"/>
      <c r="E47" s="99" t="s">
        <v>378</v>
      </c>
      <c r="F47" s="183"/>
      <c r="G47" s="99" t="s">
        <v>465</v>
      </c>
      <c r="H47" s="99" t="s">
        <v>1</v>
      </c>
      <c r="I47" s="110">
        <v>289.67</v>
      </c>
      <c r="J47" s="102">
        <v>0</v>
      </c>
      <c r="K47" s="102">
        <v>-1.7101895278447295E-4</v>
      </c>
      <c r="L47" s="102">
        <v>1.7101895278447295E-4</v>
      </c>
      <c r="M47" s="111">
        <f t="shared" si="0"/>
        <v>0</v>
      </c>
    </row>
    <row r="48" spans="1:14" ht="36.75" customHeight="1" x14ac:dyDescent="0.25">
      <c r="B48" s="99">
        <v>25</v>
      </c>
      <c r="C48" s="112" t="s">
        <v>925</v>
      </c>
      <c r="D48" s="99" t="s">
        <v>483</v>
      </c>
      <c r="E48" s="99" t="s">
        <v>410</v>
      </c>
      <c r="F48" s="101">
        <v>526</v>
      </c>
      <c r="G48" s="99" t="s">
        <v>462</v>
      </c>
      <c r="H48" s="99" t="s">
        <v>1</v>
      </c>
      <c r="I48" s="110">
        <v>505</v>
      </c>
      <c r="J48" s="115">
        <v>0.40821917727589607</v>
      </c>
      <c r="K48" s="115">
        <v>-2.1302307966637288E-3</v>
      </c>
      <c r="L48" s="115">
        <v>2.1302307966637288E-3</v>
      </c>
      <c r="M48" s="111">
        <f>SUM(J48:L48)</f>
        <v>0.40821917727589607</v>
      </c>
      <c r="N48" s="83"/>
    </row>
    <row r="49" spans="1:14" ht="26.25" customHeight="1" x14ac:dyDescent="0.25">
      <c r="B49" s="99">
        <v>26</v>
      </c>
      <c r="C49" s="112" t="s">
        <v>926</v>
      </c>
      <c r="D49" s="99" t="s">
        <v>483</v>
      </c>
      <c r="E49" s="99" t="s">
        <v>411</v>
      </c>
      <c r="F49" s="101">
        <v>747.6</v>
      </c>
      <c r="G49" s="99" t="s">
        <v>466</v>
      </c>
      <c r="H49" s="99" t="s">
        <v>1</v>
      </c>
      <c r="I49" s="110">
        <v>698</v>
      </c>
      <c r="J49" s="115">
        <v>0.16164383664727211</v>
      </c>
      <c r="K49" s="115">
        <v>0</v>
      </c>
      <c r="L49" s="115">
        <v>0</v>
      </c>
      <c r="M49" s="111">
        <f>SUM(J49:L49)</f>
        <v>0.16164383664727211</v>
      </c>
      <c r="N49" s="83"/>
    </row>
    <row r="50" spans="1:14" ht="38.25" customHeight="1" x14ac:dyDescent="0.25">
      <c r="A50" s="2"/>
      <c r="B50" s="99">
        <v>27</v>
      </c>
      <c r="C50" s="112" t="s">
        <v>927</v>
      </c>
      <c r="D50" s="99" t="s">
        <v>483</v>
      </c>
      <c r="E50" s="99" t="s">
        <v>412</v>
      </c>
      <c r="F50" s="101">
        <v>1998</v>
      </c>
      <c r="G50" s="99" t="s">
        <v>467</v>
      </c>
      <c r="H50" s="99" t="s">
        <v>1</v>
      </c>
      <c r="I50" s="110">
        <v>1812</v>
      </c>
      <c r="J50" s="102">
        <v>0.40547946095466614</v>
      </c>
      <c r="K50" s="102">
        <v>-2.0262864021405782E-2</v>
      </c>
      <c r="L50" s="102">
        <v>2.0262864021405782E-2</v>
      </c>
      <c r="M50" s="111">
        <f t="shared" si="0"/>
        <v>0.40547946095466614</v>
      </c>
      <c r="N50" s="83"/>
    </row>
    <row r="51" spans="1:14" ht="28.5" customHeight="1" x14ac:dyDescent="0.25">
      <c r="B51" s="99">
        <v>28</v>
      </c>
      <c r="C51" s="112" t="s">
        <v>928</v>
      </c>
      <c r="D51" s="99" t="s">
        <v>483</v>
      </c>
      <c r="E51" s="99" t="s">
        <v>415</v>
      </c>
      <c r="F51" s="101">
        <v>352</v>
      </c>
      <c r="G51" s="99" t="s">
        <v>467</v>
      </c>
      <c r="H51" s="99" t="s">
        <v>1</v>
      </c>
      <c r="I51" s="110">
        <v>325</v>
      </c>
      <c r="J51" s="102">
        <v>26014000</v>
      </c>
      <c r="K51" s="102">
        <v>28897303.171463318</v>
      </c>
      <c r="L51" s="102">
        <v>4812312.6710024411</v>
      </c>
      <c r="M51" s="111">
        <f t="shared" si="0"/>
        <v>59723615.842465758</v>
      </c>
    </row>
    <row r="52" spans="1:14" ht="22.5" customHeight="1" x14ac:dyDescent="0.25">
      <c r="B52" s="181">
        <v>29</v>
      </c>
      <c r="C52" s="185" t="s">
        <v>929</v>
      </c>
      <c r="D52" s="181" t="s">
        <v>483</v>
      </c>
      <c r="E52" s="99" t="s">
        <v>553</v>
      </c>
      <c r="F52" s="183">
        <v>4530</v>
      </c>
      <c r="G52" s="116" t="s">
        <v>469</v>
      </c>
      <c r="H52" s="116" t="s">
        <v>1</v>
      </c>
      <c r="I52" s="110">
        <v>3300</v>
      </c>
      <c r="J52" s="102">
        <v>330000000.00000012</v>
      </c>
      <c r="K52" s="102">
        <v>330311554.1444782</v>
      </c>
      <c r="L52" s="102">
        <v>86730807.074699938</v>
      </c>
      <c r="M52" s="111">
        <f t="shared" si="0"/>
        <v>747042361.2191782</v>
      </c>
    </row>
    <row r="53" spans="1:14" ht="22.5" customHeight="1" x14ac:dyDescent="0.25">
      <c r="B53" s="181"/>
      <c r="C53" s="185"/>
      <c r="D53" s="181"/>
      <c r="E53" s="99" t="s">
        <v>554</v>
      </c>
      <c r="F53" s="183"/>
      <c r="G53" s="116" t="s">
        <v>470</v>
      </c>
      <c r="H53" s="116" t="s">
        <v>10</v>
      </c>
      <c r="I53" s="110">
        <v>1230</v>
      </c>
      <c r="J53" s="102">
        <v>123036000.00000007</v>
      </c>
      <c r="K53" s="102">
        <v>117534613.12330072</v>
      </c>
      <c r="L53" s="102">
        <v>36886282.684918448</v>
      </c>
      <c r="M53" s="111">
        <f t="shared" si="0"/>
        <v>277456895.80821925</v>
      </c>
    </row>
    <row r="54" spans="1:14" ht="22.5" customHeight="1" x14ac:dyDescent="0.25">
      <c r="B54" s="181">
        <v>30</v>
      </c>
      <c r="C54" s="185" t="s">
        <v>789</v>
      </c>
      <c r="D54" s="181" t="s">
        <v>483</v>
      </c>
      <c r="E54" s="117" t="s">
        <v>555</v>
      </c>
      <c r="F54" s="183">
        <v>1442</v>
      </c>
      <c r="G54" s="116" t="s">
        <v>471</v>
      </c>
      <c r="H54" s="116" t="s">
        <v>1</v>
      </c>
      <c r="I54" s="110">
        <v>254</v>
      </c>
      <c r="J54" s="102">
        <v>3698766.6147945207</v>
      </c>
      <c r="K54" s="102">
        <v>11628.149606920626</v>
      </c>
      <c r="L54" s="102">
        <v>6890.850393079374</v>
      </c>
      <c r="M54" s="111">
        <f t="shared" si="0"/>
        <v>3717285.6147945207</v>
      </c>
    </row>
    <row r="55" spans="1:14" ht="22.5" customHeight="1" x14ac:dyDescent="0.25">
      <c r="B55" s="181"/>
      <c r="C55" s="185"/>
      <c r="D55" s="181"/>
      <c r="E55" s="117" t="s">
        <v>556</v>
      </c>
      <c r="F55" s="183"/>
      <c r="G55" s="116" t="s">
        <v>472</v>
      </c>
      <c r="H55" s="116" t="s">
        <v>10</v>
      </c>
      <c r="I55" s="110">
        <v>1188.7</v>
      </c>
      <c r="J55" s="102">
        <v>10199260.914383575</v>
      </c>
      <c r="K55" s="102">
        <v>29689.637200600489</v>
      </c>
      <c r="L55" s="102">
        <v>19001.362799399511</v>
      </c>
      <c r="M55" s="111">
        <f t="shared" si="0"/>
        <v>10247951.914383575</v>
      </c>
    </row>
    <row r="56" spans="1:14" ht="27.75" customHeight="1" x14ac:dyDescent="0.25">
      <c r="A56" s="2"/>
      <c r="B56" s="99">
        <v>31</v>
      </c>
      <c r="C56" s="112" t="s">
        <v>1027</v>
      </c>
      <c r="D56" s="99" t="s">
        <v>483</v>
      </c>
      <c r="E56" s="99" t="s">
        <v>220</v>
      </c>
      <c r="F56" s="101">
        <v>1877.2</v>
      </c>
      <c r="G56" s="116" t="s">
        <v>473</v>
      </c>
      <c r="H56" s="116" t="s">
        <v>1</v>
      </c>
      <c r="I56" s="110">
        <v>1877.2</v>
      </c>
      <c r="J56" s="102">
        <v>0</v>
      </c>
      <c r="K56" s="102">
        <v>0</v>
      </c>
      <c r="L56" s="102">
        <v>0</v>
      </c>
      <c r="M56" s="111">
        <f t="shared" si="0"/>
        <v>0</v>
      </c>
      <c r="N56" s="83"/>
    </row>
    <row r="57" spans="1:14" ht="38.25" customHeight="1" x14ac:dyDescent="0.25">
      <c r="B57" s="99">
        <v>32</v>
      </c>
      <c r="C57" s="112" t="s">
        <v>930</v>
      </c>
      <c r="D57" s="99" t="s">
        <v>483</v>
      </c>
      <c r="E57" s="99" t="s">
        <v>221</v>
      </c>
      <c r="F57" s="101">
        <v>1784.52</v>
      </c>
      <c r="G57" s="116" t="s">
        <v>474</v>
      </c>
      <c r="H57" s="116" t="s">
        <v>1</v>
      </c>
      <c r="I57" s="110">
        <v>1784.52</v>
      </c>
      <c r="J57" s="102">
        <v>0</v>
      </c>
      <c r="K57" s="102">
        <v>0</v>
      </c>
      <c r="L57" s="102">
        <v>0</v>
      </c>
      <c r="M57" s="111">
        <f t="shared" si="0"/>
        <v>0</v>
      </c>
    </row>
    <row r="58" spans="1:14" ht="39" customHeight="1" x14ac:dyDescent="0.25">
      <c r="B58" s="99">
        <v>33</v>
      </c>
      <c r="C58" s="112" t="s">
        <v>799</v>
      </c>
      <c r="D58" s="99" t="s">
        <v>483</v>
      </c>
      <c r="E58" s="99" t="s">
        <v>222</v>
      </c>
      <c r="F58" s="101">
        <v>807.48</v>
      </c>
      <c r="G58" s="116" t="s">
        <v>474</v>
      </c>
      <c r="H58" s="116" t="s">
        <v>1</v>
      </c>
      <c r="I58" s="110">
        <v>807.48</v>
      </c>
      <c r="J58" s="102">
        <v>80748000</v>
      </c>
      <c r="K58" s="102">
        <v>43750866.562065378</v>
      </c>
      <c r="L58" s="102">
        <v>3916829.0214962657</v>
      </c>
      <c r="M58" s="111">
        <f t="shared" si="0"/>
        <v>128415695.58356164</v>
      </c>
    </row>
    <row r="59" spans="1:14" ht="28.5" customHeight="1" x14ac:dyDescent="0.25">
      <c r="B59" s="99">
        <v>34</v>
      </c>
      <c r="C59" s="112" t="s">
        <v>931</v>
      </c>
      <c r="D59" s="99" t="s">
        <v>483</v>
      </c>
      <c r="E59" s="99" t="s">
        <v>224</v>
      </c>
      <c r="F59" s="101">
        <v>1533.35</v>
      </c>
      <c r="G59" s="116" t="s">
        <v>468</v>
      </c>
      <c r="H59" s="116" t="s">
        <v>1</v>
      </c>
      <c r="I59" s="110">
        <v>1533.35</v>
      </c>
      <c r="J59" s="102">
        <v>153335000</v>
      </c>
      <c r="K59" s="102">
        <v>123866197.32859148</v>
      </c>
      <c r="L59" s="102">
        <v>27171401.890586603</v>
      </c>
      <c r="M59" s="111">
        <f t="shared" si="0"/>
        <v>304372599.21917808</v>
      </c>
    </row>
    <row r="60" spans="1:14" ht="51.75" customHeight="1" x14ac:dyDescent="0.25">
      <c r="B60" s="99">
        <v>35</v>
      </c>
      <c r="C60" s="112" t="s">
        <v>1030</v>
      </c>
      <c r="D60" s="99" t="s">
        <v>483</v>
      </c>
      <c r="E60" s="99" t="s">
        <v>225</v>
      </c>
      <c r="F60" s="101">
        <v>713.6</v>
      </c>
      <c r="G60" s="116" t="s">
        <v>475</v>
      </c>
      <c r="H60" s="116" t="s">
        <v>1</v>
      </c>
      <c r="I60" s="110">
        <v>714</v>
      </c>
      <c r="J60" s="102">
        <v>14902.191780824214</v>
      </c>
      <c r="K60" s="102">
        <v>99.843587915173742</v>
      </c>
      <c r="L60" s="102">
        <v>57.156412084826258</v>
      </c>
      <c r="M60" s="111">
        <f t="shared" si="0"/>
        <v>15059.191780824214</v>
      </c>
    </row>
    <row r="61" spans="1:14" ht="28.5" customHeight="1" x14ac:dyDescent="0.25">
      <c r="B61" s="99">
        <v>36</v>
      </c>
      <c r="C61" s="112" t="s">
        <v>932</v>
      </c>
      <c r="D61" s="99" t="s">
        <v>483</v>
      </c>
      <c r="E61" s="99" t="s">
        <v>227</v>
      </c>
      <c r="F61" s="101">
        <v>2404.83</v>
      </c>
      <c r="G61" s="116" t="s">
        <v>476</v>
      </c>
      <c r="H61" s="116" t="s">
        <v>1</v>
      </c>
      <c r="I61" s="110">
        <v>2404.83</v>
      </c>
      <c r="J61" s="102">
        <v>192386400.00273979</v>
      </c>
      <c r="K61" s="102">
        <v>159114393.1279006</v>
      </c>
      <c r="L61" s="102">
        <v>30633695.92141445</v>
      </c>
      <c r="M61" s="111">
        <f t="shared" si="0"/>
        <v>382134489.05205482</v>
      </c>
    </row>
    <row r="62" spans="1:14" ht="22.5" customHeight="1" x14ac:dyDescent="0.25">
      <c r="A62" s="2"/>
      <c r="B62" s="181">
        <v>37</v>
      </c>
      <c r="C62" s="185" t="s">
        <v>933</v>
      </c>
      <c r="D62" s="181" t="s">
        <v>483</v>
      </c>
      <c r="E62" s="99" t="s">
        <v>230</v>
      </c>
      <c r="F62" s="183">
        <v>959.55</v>
      </c>
      <c r="G62" s="116" t="s">
        <v>477</v>
      </c>
      <c r="H62" s="116" t="s">
        <v>1</v>
      </c>
      <c r="I62" s="110">
        <v>600</v>
      </c>
      <c r="J62" s="102">
        <v>8.2191780209541321E-2</v>
      </c>
      <c r="K62" s="102">
        <v>0</v>
      </c>
      <c r="L62" s="102">
        <v>0</v>
      </c>
      <c r="M62" s="111">
        <f t="shared" si="0"/>
        <v>8.2191780209541321E-2</v>
      </c>
      <c r="N62" s="83"/>
    </row>
    <row r="63" spans="1:14" ht="22.5" customHeight="1" x14ac:dyDescent="0.25">
      <c r="B63" s="181"/>
      <c r="C63" s="185"/>
      <c r="D63" s="181"/>
      <c r="E63" s="99" t="s">
        <v>231</v>
      </c>
      <c r="F63" s="183"/>
      <c r="G63" s="116" t="s">
        <v>478</v>
      </c>
      <c r="H63" s="116" t="s">
        <v>10</v>
      </c>
      <c r="I63" s="110">
        <v>359.55</v>
      </c>
      <c r="J63" s="102">
        <v>0</v>
      </c>
      <c r="K63" s="102">
        <v>0</v>
      </c>
      <c r="L63" s="102">
        <v>0</v>
      </c>
      <c r="M63" s="111">
        <f t="shared" si="0"/>
        <v>0</v>
      </c>
    </row>
    <row r="64" spans="1:14" ht="21" customHeight="1" x14ac:dyDescent="0.25">
      <c r="B64" s="181">
        <v>38</v>
      </c>
      <c r="C64" s="185" t="s">
        <v>934</v>
      </c>
      <c r="D64" s="181" t="s">
        <v>483</v>
      </c>
      <c r="E64" s="99" t="s">
        <v>233</v>
      </c>
      <c r="F64" s="101">
        <v>706.08</v>
      </c>
      <c r="G64" s="116" t="s">
        <v>479</v>
      </c>
      <c r="H64" s="116" t="s">
        <v>1</v>
      </c>
      <c r="I64" s="110">
        <v>706.08</v>
      </c>
      <c r="J64" s="102">
        <v>0</v>
      </c>
      <c r="K64" s="102">
        <v>-6.2124075924288732E-4</v>
      </c>
      <c r="L64" s="102">
        <v>6.2124075924288732E-4</v>
      </c>
      <c r="M64" s="111">
        <f t="shared" si="0"/>
        <v>0</v>
      </c>
    </row>
    <row r="65" spans="2:13" ht="21" customHeight="1" x14ac:dyDescent="0.25">
      <c r="B65" s="181"/>
      <c r="C65" s="185"/>
      <c r="D65" s="181"/>
      <c r="E65" s="99" t="s">
        <v>234</v>
      </c>
      <c r="F65" s="101">
        <v>346.88</v>
      </c>
      <c r="G65" s="116" t="s">
        <v>480</v>
      </c>
      <c r="H65" s="116" t="s">
        <v>10</v>
      </c>
      <c r="I65" s="110">
        <v>346.88</v>
      </c>
      <c r="J65" s="102">
        <v>0</v>
      </c>
      <c r="K65" s="102">
        <v>0</v>
      </c>
      <c r="L65" s="102">
        <v>0</v>
      </c>
      <c r="M65" s="111">
        <f t="shared" si="0"/>
        <v>0</v>
      </c>
    </row>
    <row r="66" spans="2:13" ht="27" customHeight="1" x14ac:dyDescent="0.25">
      <c r="B66" s="99">
        <v>39</v>
      </c>
      <c r="C66" s="112" t="s">
        <v>935</v>
      </c>
      <c r="D66" s="99" t="s">
        <v>483</v>
      </c>
      <c r="E66" s="99" t="s">
        <v>236</v>
      </c>
      <c r="F66" s="101">
        <v>307.19959999999998</v>
      </c>
      <c r="G66" s="116" t="s">
        <v>481</v>
      </c>
      <c r="H66" s="116" t="s">
        <v>1</v>
      </c>
      <c r="I66" s="110">
        <v>307.2</v>
      </c>
      <c r="J66" s="102">
        <v>24575967.916164398</v>
      </c>
      <c r="K66" s="102">
        <v>13860177.210633799</v>
      </c>
      <c r="L66" s="102">
        <v>2812901.3654757896</v>
      </c>
      <c r="M66" s="111">
        <f t="shared" si="0"/>
        <v>41249046.492273986</v>
      </c>
    </row>
    <row r="67" spans="2:13" ht="22.5" customHeight="1" x14ac:dyDescent="0.25">
      <c r="B67" s="181">
        <v>40</v>
      </c>
      <c r="C67" s="185" t="s">
        <v>936</v>
      </c>
      <c r="D67" s="181" t="s">
        <v>483</v>
      </c>
      <c r="E67" s="99" t="s">
        <v>237</v>
      </c>
      <c r="F67" s="183">
        <v>2152.84</v>
      </c>
      <c r="G67" s="116" t="s">
        <v>2</v>
      </c>
      <c r="H67" s="116" t="s">
        <v>1</v>
      </c>
      <c r="I67" s="110">
        <v>283.52</v>
      </c>
      <c r="J67" s="102">
        <v>2835243.9999999995</v>
      </c>
      <c r="K67" s="102">
        <v>1288757.2110510371</v>
      </c>
      <c r="L67" s="102">
        <v>54830.438647593168</v>
      </c>
      <c r="M67" s="111">
        <f t="shared" si="0"/>
        <v>4178831.64969863</v>
      </c>
    </row>
    <row r="68" spans="2:13" ht="22.5" customHeight="1" x14ac:dyDescent="0.25">
      <c r="B68" s="181"/>
      <c r="C68" s="185"/>
      <c r="D68" s="181"/>
      <c r="E68" s="99" t="s">
        <v>238</v>
      </c>
      <c r="F68" s="183"/>
      <c r="G68" s="116" t="s">
        <v>482</v>
      </c>
      <c r="H68" s="116" t="s">
        <v>10</v>
      </c>
      <c r="I68" s="110">
        <v>1869.32</v>
      </c>
      <c r="J68" s="102">
        <v>37386312.145479456</v>
      </c>
      <c r="K68" s="102">
        <v>18284873.719289772</v>
      </c>
      <c r="L68" s="102">
        <v>1150754.8116143367</v>
      </c>
      <c r="M68" s="111">
        <f t="shared" si="0"/>
        <v>56821940.676383562</v>
      </c>
    </row>
    <row r="69" spans="2:13" ht="39" customHeight="1" x14ac:dyDescent="0.25">
      <c r="B69" s="99">
        <v>41</v>
      </c>
      <c r="C69" s="112" t="s">
        <v>937</v>
      </c>
      <c r="D69" s="99" t="s">
        <v>483</v>
      </c>
      <c r="E69" s="99" t="s">
        <v>239</v>
      </c>
      <c r="F69" s="101">
        <v>1117.6600000000001</v>
      </c>
      <c r="G69" s="113" t="s">
        <v>682</v>
      </c>
      <c r="H69" s="99" t="s">
        <v>1</v>
      </c>
      <c r="I69" s="110">
        <v>1117.6600000000001</v>
      </c>
      <c r="J69" s="102">
        <v>78236200.000000015</v>
      </c>
      <c r="K69" s="102">
        <v>46758263.267256454</v>
      </c>
      <c r="L69" s="102">
        <v>8147187.2258942388</v>
      </c>
      <c r="M69" s="111">
        <f t="shared" si="0"/>
        <v>133141650.49315071</v>
      </c>
    </row>
    <row r="70" spans="2:13" ht="22.5" customHeight="1" x14ac:dyDescent="0.25">
      <c r="B70" s="181">
        <v>42</v>
      </c>
      <c r="C70" s="185" t="s">
        <v>1078</v>
      </c>
      <c r="D70" s="181" t="s">
        <v>483</v>
      </c>
      <c r="E70" s="99" t="s">
        <v>241</v>
      </c>
      <c r="F70" s="101">
        <v>580.4</v>
      </c>
      <c r="G70" s="113" t="s">
        <v>891</v>
      </c>
      <c r="H70" s="99" t="s">
        <v>1</v>
      </c>
      <c r="I70" s="99">
        <v>95.92</v>
      </c>
      <c r="J70" s="102">
        <v>0</v>
      </c>
      <c r="K70" s="102">
        <v>0</v>
      </c>
      <c r="L70" s="102">
        <v>0</v>
      </c>
      <c r="M70" s="111">
        <f t="shared" ref="M70:M92" si="1">SUM(J70:L70)</f>
        <v>0</v>
      </c>
    </row>
    <row r="71" spans="2:13" ht="22.5" customHeight="1" x14ac:dyDescent="0.25">
      <c r="B71" s="181"/>
      <c r="C71" s="185"/>
      <c r="D71" s="181"/>
      <c r="E71" s="99" t="s">
        <v>242</v>
      </c>
      <c r="F71" s="101">
        <v>580.4</v>
      </c>
      <c r="G71" s="113" t="s">
        <v>892</v>
      </c>
      <c r="H71" s="99" t="s">
        <v>10</v>
      </c>
      <c r="I71" s="99">
        <v>484.48</v>
      </c>
      <c r="J71" s="102">
        <v>0</v>
      </c>
      <c r="K71" s="102">
        <v>0</v>
      </c>
      <c r="L71" s="102">
        <v>0</v>
      </c>
      <c r="M71" s="111">
        <f t="shared" si="1"/>
        <v>0</v>
      </c>
    </row>
    <row r="72" spans="2:13" ht="22.5" customHeight="1" x14ac:dyDescent="0.25">
      <c r="B72" s="181">
        <v>43</v>
      </c>
      <c r="C72" s="185" t="s">
        <v>938</v>
      </c>
      <c r="D72" s="181" t="s">
        <v>483</v>
      </c>
      <c r="E72" s="99" t="s">
        <v>243</v>
      </c>
      <c r="F72" s="183">
        <v>3772.28</v>
      </c>
      <c r="G72" s="113" t="s">
        <v>893</v>
      </c>
      <c r="H72" s="99" t="s">
        <v>1</v>
      </c>
      <c r="I72" s="99">
        <v>1886.14</v>
      </c>
      <c r="J72" s="102">
        <v>0</v>
      </c>
      <c r="K72" s="102">
        <v>0</v>
      </c>
      <c r="L72" s="102">
        <v>0</v>
      </c>
      <c r="M72" s="111">
        <f t="shared" si="1"/>
        <v>0</v>
      </c>
    </row>
    <row r="73" spans="2:13" ht="26.25" customHeight="1" x14ac:dyDescent="0.25">
      <c r="B73" s="181"/>
      <c r="C73" s="185"/>
      <c r="D73" s="181"/>
      <c r="E73" s="99" t="s">
        <v>244</v>
      </c>
      <c r="F73" s="183"/>
      <c r="G73" s="113" t="s">
        <v>98</v>
      </c>
      <c r="H73" s="99" t="s">
        <v>10</v>
      </c>
      <c r="I73" s="99">
        <v>1886.14</v>
      </c>
      <c r="J73" s="102">
        <v>0.12328767031431198</v>
      </c>
      <c r="K73" s="102">
        <v>0</v>
      </c>
      <c r="L73" s="102">
        <v>0</v>
      </c>
      <c r="M73" s="111">
        <f t="shared" si="1"/>
        <v>0.12328767031431198</v>
      </c>
    </row>
    <row r="74" spans="2:13" ht="22.5" customHeight="1" x14ac:dyDescent="0.25">
      <c r="B74" s="181">
        <v>44</v>
      </c>
      <c r="C74" s="185" t="s">
        <v>939</v>
      </c>
      <c r="D74" s="181" t="s">
        <v>483</v>
      </c>
      <c r="E74" s="99" t="s">
        <v>247</v>
      </c>
      <c r="F74" s="183">
        <v>2077.88</v>
      </c>
      <c r="G74" s="113" t="s">
        <v>7</v>
      </c>
      <c r="H74" s="99" t="s">
        <v>1</v>
      </c>
      <c r="I74" s="99">
        <v>1034.6400000000001</v>
      </c>
      <c r="J74" s="102">
        <v>62078100.100000009</v>
      </c>
      <c r="K74" s="102">
        <v>37256657.194417894</v>
      </c>
      <c r="L74" s="102">
        <v>6240899.7358519649</v>
      </c>
      <c r="M74" s="111">
        <f t="shared" si="1"/>
        <v>105575657.03026986</v>
      </c>
    </row>
    <row r="75" spans="2:13" ht="22.5" customHeight="1" x14ac:dyDescent="0.25">
      <c r="B75" s="181"/>
      <c r="C75" s="185"/>
      <c r="D75" s="181"/>
      <c r="E75" s="99" t="s">
        <v>248</v>
      </c>
      <c r="F75" s="183"/>
      <c r="G75" s="113" t="s">
        <v>89</v>
      </c>
      <c r="H75" s="99" t="s">
        <v>10</v>
      </c>
      <c r="I75" s="99">
        <v>1036.24</v>
      </c>
      <c r="J75" s="102">
        <v>62174699.900000006</v>
      </c>
      <c r="K75" s="102">
        <v>30414311.594659869</v>
      </c>
      <c r="L75" s="102">
        <v>4624057.9251757534</v>
      </c>
      <c r="M75" s="111">
        <f t="shared" si="1"/>
        <v>97213069.419835627</v>
      </c>
    </row>
    <row r="76" spans="2:13" ht="38.25" customHeight="1" x14ac:dyDescent="0.25">
      <c r="B76" s="99">
        <v>45</v>
      </c>
      <c r="C76" s="112" t="s">
        <v>940</v>
      </c>
      <c r="D76" s="99" t="s">
        <v>483</v>
      </c>
      <c r="E76" s="99" t="s">
        <v>249</v>
      </c>
      <c r="F76" s="101">
        <v>2443</v>
      </c>
      <c r="G76" s="113" t="s">
        <v>7</v>
      </c>
      <c r="H76" s="99" t="s">
        <v>1</v>
      </c>
      <c r="I76" s="110">
        <v>2443</v>
      </c>
      <c r="J76" s="102">
        <v>146580000.00000003</v>
      </c>
      <c r="K76" s="102">
        <v>87971129.653551519</v>
      </c>
      <c r="L76" s="102">
        <v>14736131.866996435</v>
      </c>
      <c r="M76" s="111">
        <f t="shared" si="1"/>
        <v>249287261.52054799</v>
      </c>
    </row>
    <row r="77" spans="2:13" ht="38.25" customHeight="1" x14ac:dyDescent="0.25">
      <c r="B77" s="99">
        <v>46</v>
      </c>
      <c r="C77" s="112" t="s">
        <v>941</v>
      </c>
      <c r="D77" s="99" t="s">
        <v>483</v>
      </c>
      <c r="E77" s="99" t="s">
        <v>250</v>
      </c>
      <c r="F77" s="101">
        <v>1341.84</v>
      </c>
      <c r="G77" s="113" t="s">
        <v>104</v>
      </c>
      <c r="H77" s="99" t="s">
        <v>1</v>
      </c>
      <c r="I77" s="110">
        <v>1341.84</v>
      </c>
      <c r="J77" s="102">
        <v>0</v>
      </c>
      <c r="K77" s="102">
        <v>-2.9784199946547209E-3</v>
      </c>
      <c r="L77" s="102">
        <v>2.9784199946547209E-3</v>
      </c>
      <c r="M77" s="111">
        <f t="shared" si="1"/>
        <v>0</v>
      </c>
    </row>
    <row r="78" spans="2:13" ht="22.5" customHeight="1" x14ac:dyDescent="0.25">
      <c r="B78" s="181">
        <v>47</v>
      </c>
      <c r="C78" s="185" t="s">
        <v>942</v>
      </c>
      <c r="D78" s="181" t="s">
        <v>483</v>
      </c>
      <c r="E78" s="99" t="s">
        <v>251</v>
      </c>
      <c r="F78" s="183">
        <v>582.79999999999995</v>
      </c>
      <c r="G78" s="113" t="s">
        <v>89</v>
      </c>
      <c r="H78" s="99" t="s">
        <v>1</v>
      </c>
      <c r="I78" s="110">
        <v>291.39999999999998</v>
      </c>
      <c r="J78" s="102">
        <v>0</v>
      </c>
      <c r="K78" s="102">
        <v>-3.0024394775702532E-4</v>
      </c>
      <c r="L78" s="102">
        <v>3.0024394775702532E-4</v>
      </c>
      <c r="M78" s="111">
        <f t="shared" si="1"/>
        <v>0</v>
      </c>
    </row>
    <row r="79" spans="2:13" ht="22.5" customHeight="1" x14ac:dyDescent="0.25">
      <c r="B79" s="181"/>
      <c r="C79" s="185"/>
      <c r="D79" s="181"/>
      <c r="E79" s="99" t="s">
        <v>252</v>
      </c>
      <c r="F79" s="183"/>
      <c r="G79" s="113" t="s">
        <v>894</v>
      </c>
      <c r="H79" s="99" t="s">
        <v>10</v>
      </c>
      <c r="I79" s="110">
        <v>291.39999999999998</v>
      </c>
      <c r="J79" s="102">
        <v>0</v>
      </c>
      <c r="K79" s="102">
        <v>0</v>
      </c>
      <c r="L79" s="102">
        <v>0</v>
      </c>
      <c r="M79" s="111">
        <f t="shared" si="1"/>
        <v>0</v>
      </c>
    </row>
    <row r="80" spans="2:13" ht="22.5" customHeight="1" x14ac:dyDescent="0.25">
      <c r="B80" s="181">
        <v>48</v>
      </c>
      <c r="C80" s="185" t="s">
        <v>943</v>
      </c>
      <c r="D80" s="181" t="s">
        <v>483</v>
      </c>
      <c r="E80" s="99" t="s">
        <v>253</v>
      </c>
      <c r="F80" s="183">
        <v>2067</v>
      </c>
      <c r="G80" s="113" t="s">
        <v>693</v>
      </c>
      <c r="H80" s="99" t="s">
        <v>1</v>
      </c>
      <c r="I80" s="110">
        <v>1033.5</v>
      </c>
      <c r="J80" s="102">
        <v>0</v>
      </c>
      <c r="K80" s="102">
        <v>-2.6421470838050321E-4</v>
      </c>
      <c r="L80" s="102">
        <v>2.6421470838050321E-4</v>
      </c>
      <c r="M80" s="111">
        <f t="shared" si="1"/>
        <v>0</v>
      </c>
    </row>
    <row r="81" spans="1:14" ht="22.5" customHeight="1" x14ac:dyDescent="0.25">
      <c r="B81" s="181"/>
      <c r="C81" s="185"/>
      <c r="D81" s="181"/>
      <c r="E81" s="99" t="s">
        <v>254</v>
      </c>
      <c r="F81" s="183"/>
      <c r="G81" s="113" t="s">
        <v>895</v>
      </c>
      <c r="H81" s="99" t="s">
        <v>10</v>
      </c>
      <c r="I81" s="110">
        <v>1033.5</v>
      </c>
      <c r="J81" s="102">
        <v>0</v>
      </c>
      <c r="K81" s="102">
        <v>0</v>
      </c>
      <c r="L81" s="102">
        <v>0</v>
      </c>
      <c r="M81" s="111">
        <f t="shared" si="1"/>
        <v>0</v>
      </c>
    </row>
    <row r="82" spans="1:14" ht="36" customHeight="1" x14ac:dyDescent="0.25">
      <c r="B82" s="181">
        <v>49</v>
      </c>
      <c r="C82" s="185" t="s">
        <v>944</v>
      </c>
      <c r="D82" s="181" t="s">
        <v>483</v>
      </c>
      <c r="E82" s="99" t="s">
        <v>255</v>
      </c>
      <c r="F82" s="183">
        <v>983</v>
      </c>
      <c r="G82" s="113" t="s">
        <v>896</v>
      </c>
      <c r="H82" s="99" t="s">
        <v>1</v>
      </c>
      <c r="I82" s="110">
        <v>483.26</v>
      </c>
      <c r="J82" s="102">
        <v>24163145.400000088</v>
      </c>
      <c r="K82" s="102">
        <v>12159186.426108591</v>
      </c>
      <c r="L82" s="102">
        <v>1994083.0260009971</v>
      </c>
      <c r="M82" s="111">
        <f t="shared" si="1"/>
        <v>38316414.852109678</v>
      </c>
    </row>
    <row r="83" spans="1:14" ht="36" customHeight="1" x14ac:dyDescent="0.25">
      <c r="B83" s="181"/>
      <c r="C83" s="185"/>
      <c r="D83" s="181"/>
      <c r="E83" s="99" t="s">
        <v>256</v>
      </c>
      <c r="F83" s="183"/>
      <c r="G83" s="113" t="s">
        <v>688</v>
      </c>
      <c r="H83" s="99" t="s">
        <v>10</v>
      </c>
      <c r="I83" s="110">
        <v>499.74</v>
      </c>
      <c r="J83" s="102">
        <v>24986854.600000005</v>
      </c>
      <c r="K83" s="102">
        <v>11457097.857918721</v>
      </c>
      <c r="L83" s="102">
        <v>1650098.5960264825</v>
      </c>
      <c r="M83" s="111">
        <f t="shared" si="1"/>
        <v>38094051.053945206</v>
      </c>
    </row>
    <row r="84" spans="1:14" ht="22.5" customHeight="1" x14ac:dyDescent="0.25">
      <c r="B84" s="181">
        <v>50</v>
      </c>
      <c r="C84" s="185" t="s">
        <v>1028</v>
      </c>
      <c r="D84" s="181" t="s">
        <v>483</v>
      </c>
      <c r="E84" s="99" t="s">
        <v>257</v>
      </c>
      <c r="F84" s="183">
        <v>2696.44</v>
      </c>
      <c r="G84" s="113" t="s">
        <v>896</v>
      </c>
      <c r="H84" s="99" t="s">
        <v>1</v>
      </c>
      <c r="I84" s="110">
        <v>1348.22</v>
      </c>
      <c r="J84" s="102">
        <v>67411000</v>
      </c>
      <c r="K84" s="102">
        <v>33922027.324692808</v>
      </c>
      <c r="L84" s="102">
        <v>5563146.9218825307</v>
      </c>
      <c r="M84" s="111">
        <f t="shared" si="1"/>
        <v>106896174.24657534</v>
      </c>
    </row>
    <row r="85" spans="1:14" ht="22.5" customHeight="1" x14ac:dyDescent="0.25">
      <c r="B85" s="181"/>
      <c r="C85" s="185"/>
      <c r="D85" s="181"/>
      <c r="E85" s="99" t="s">
        <v>258</v>
      </c>
      <c r="F85" s="183"/>
      <c r="G85" s="113" t="s">
        <v>696</v>
      </c>
      <c r="H85" s="99" t="s">
        <v>10</v>
      </c>
      <c r="I85" s="110">
        <v>1348.22</v>
      </c>
      <c r="J85" s="102">
        <v>53928800.000000015</v>
      </c>
      <c r="K85" s="102">
        <v>24966129.548303548</v>
      </c>
      <c r="L85" s="102">
        <v>3778713.1886827545</v>
      </c>
      <c r="M85" s="111">
        <f t="shared" si="1"/>
        <v>82673642.736986309</v>
      </c>
    </row>
    <row r="86" spans="1:14" ht="22.5" customHeight="1" x14ac:dyDescent="0.25">
      <c r="B86" s="181">
        <v>51</v>
      </c>
      <c r="C86" s="185" t="s">
        <v>945</v>
      </c>
      <c r="D86" s="181" t="s">
        <v>483</v>
      </c>
      <c r="E86" s="99" t="s">
        <v>557</v>
      </c>
      <c r="F86" s="183">
        <v>2991.92</v>
      </c>
      <c r="G86" s="113" t="s">
        <v>688</v>
      </c>
      <c r="H86" s="99" t="s">
        <v>1</v>
      </c>
      <c r="I86" s="110">
        <v>1495.96</v>
      </c>
      <c r="J86" s="102">
        <v>74797900.00000003</v>
      </c>
      <c r="K86" s="102">
        <v>34296714.941751085</v>
      </c>
      <c r="L86" s="102">
        <v>4939554.0582489176</v>
      </c>
      <c r="M86" s="111">
        <f t="shared" si="1"/>
        <v>114034169.00000004</v>
      </c>
    </row>
    <row r="87" spans="1:14" ht="22.5" customHeight="1" x14ac:dyDescent="0.25">
      <c r="B87" s="181"/>
      <c r="C87" s="185"/>
      <c r="D87" s="181"/>
      <c r="E87" s="99" t="s">
        <v>558</v>
      </c>
      <c r="F87" s="183"/>
      <c r="G87" s="113" t="s">
        <v>714</v>
      </c>
      <c r="H87" s="99" t="s">
        <v>10</v>
      </c>
      <c r="I87" s="110">
        <v>1495.96</v>
      </c>
      <c r="J87" s="102">
        <v>74797900</v>
      </c>
      <c r="K87" s="102">
        <v>33477902.286885962</v>
      </c>
      <c r="L87" s="102">
        <v>4253310.3024291089</v>
      </c>
      <c r="M87" s="111">
        <f t="shared" si="1"/>
        <v>112529112.58931507</v>
      </c>
    </row>
    <row r="88" spans="1:14" ht="51.75" customHeight="1" x14ac:dyDescent="0.25">
      <c r="B88" s="99">
        <v>52</v>
      </c>
      <c r="C88" s="112" t="s">
        <v>1005</v>
      </c>
      <c r="D88" s="99" t="s">
        <v>548</v>
      </c>
      <c r="E88" s="99" t="s">
        <v>240</v>
      </c>
      <c r="F88" s="101">
        <v>1219.48</v>
      </c>
      <c r="G88" s="113">
        <v>42347</v>
      </c>
      <c r="H88" s="99" t="s">
        <v>1</v>
      </c>
      <c r="I88" s="110">
        <v>1219.48</v>
      </c>
      <c r="J88" s="102">
        <v>0.29589041322469711</v>
      </c>
      <c r="K88" s="102">
        <v>-2.9183714193840551E-4</v>
      </c>
      <c r="L88" s="102">
        <v>2.9183714193840551E-4</v>
      </c>
      <c r="M88" s="111">
        <f>SUM(J88:L88)</f>
        <v>0.29589041322469711</v>
      </c>
    </row>
    <row r="89" spans="1:14" ht="27" customHeight="1" x14ac:dyDescent="0.25">
      <c r="B89" s="99">
        <v>53</v>
      </c>
      <c r="C89" s="112" t="s">
        <v>946</v>
      </c>
      <c r="D89" s="99" t="s">
        <v>483</v>
      </c>
      <c r="E89" s="99" t="s">
        <v>559</v>
      </c>
      <c r="F89" s="101">
        <v>676.44</v>
      </c>
      <c r="G89" s="113" t="s">
        <v>897</v>
      </c>
      <c r="H89" s="99" t="s">
        <v>1</v>
      </c>
      <c r="I89" s="110">
        <v>676.44</v>
      </c>
      <c r="J89" s="102">
        <v>0</v>
      </c>
      <c r="K89" s="102">
        <v>-3.6893976355252202E-3</v>
      </c>
      <c r="L89" s="102">
        <v>3.6893976355252202E-3</v>
      </c>
      <c r="M89" s="111">
        <f t="shared" si="1"/>
        <v>0</v>
      </c>
    </row>
    <row r="90" spans="1:14" ht="37.5" customHeight="1" x14ac:dyDescent="0.25">
      <c r="B90" s="99">
        <v>54</v>
      </c>
      <c r="C90" s="112" t="s">
        <v>947</v>
      </c>
      <c r="D90" s="99" t="s">
        <v>483</v>
      </c>
      <c r="E90" s="99" t="s">
        <v>260</v>
      </c>
      <c r="F90" s="110">
        <v>880.99</v>
      </c>
      <c r="G90" s="113" t="s">
        <v>125</v>
      </c>
      <c r="H90" s="99" t="s">
        <v>1</v>
      </c>
      <c r="I90" s="110">
        <v>880.99</v>
      </c>
      <c r="J90" s="102">
        <v>0</v>
      </c>
      <c r="K90" s="102">
        <v>-8.1115406245401457E-3</v>
      </c>
      <c r="L90" s="102">
        <v>8.1115406245401457E-3</v>
      </c>
      <c r="M90" s="111">
        <f t="shared" si="1"/>
        <v>0</v>
      </c>
    </row>
    <row r="91" spans="1:14" ht="22.5" customHeight="1" x14ac:dyDescent="0.25">
      <c r="B91" s="181">
        <v>55</v>
      </c>
      <c r="C91" s="193" t="s">
        <v>878</v>
      </c>
      <c r="D91" s="181" t="s">
        <v>483</v>
      </c>
      <c r="E91" s="99" t="s">
        <v>265</v>
      </c>
      <c r="F91" s="183">
        <v>1543.54</v>
      </c>
      <c r="G91" s="113" t="s">
        <v>1055</v>
      </c>
      <c r="H91" s="99" t="s">
        <v>1</v>
      </c>
      <c r="I91" s="110">
        <v>770</v>
      </c>
      <c r="J91" s="102">
        <v>0</v>
      </c>
      <c r="K91" s="102">
        <v>-3.3732407548247951E-3</v>
      </c>
      <c r="L91" s="102">
        <v>3.3732407548247951E-3</v>
      </c>
      <c r="M91" s="111">
        <f t="shared" si="1"/>
        <v>0</v>
      </c>
    </row>
    <row r="92" spans="1:14" ht="27.75" customHeight="1" x14ac:dyDescent="0.25">
      <c r="B92" s="181"/>
      <c r="C92" s="193"/>
      <c r="D92" s="181"/>
      <c r="E92" s="99" t="s">
        <v>266</v>
      </c>
      <c r="F92" s="183"/>
      <c r="G92" s="113" t="s">
        <v>1056</v>
      </c>
      <c r="H92" s="99" t="s">
        <v>10</v>
      </c>
      <c r="I92" s="110">
        <v>773.54</v>
      </c>
      <c r="J92" s="102">
        <v>0</v>
      </c>
      <c r="K92" s="102">
        <v>0</v>
      </c>
      <c r="L92" s="102">
        <v>0</v>
      </c>
      <c r="M92" s="111">
        <f t="shared" si="1"/>
        <v>0</v>
      </c>
    </row>
    <row r="93" spans="1:14" s="2" customFormat="1" ht="22.5" customHeight="1" x14ac:dyDescent="0.25">
      <c r="A93" s="1"/>
      <c r="B93" s="108"/>
      <c r="C93" s="108"/>
      <c r="D93" s="192" t="s">
        <v>668</v>
      </c>
      <c r="E93" s="192"/>
      <c r="F93" s="194" t="s">
        <v>4</v>
      </c>
      <c r="G93" s="194"/>
      <c r="H93" s="194"/>
      <c r="I93" s="101" t="s">
        <v>903</v>
      </c>
      <c r="J93" s="118">
        <f>SUM(J6:J92)</f>
        <v>2650031224.8235455</v>
      </c>
      <c r="K93" s="118">
        <f>SUM(K6:K92)</f>
        <v>3203043571.0872512</v>
      </c>
      <c r="L93" s="118">
        <f>SUM(L6:L92)</f>
        <v>1997088064.6258175</v>
      </c>
      <c r="M93" s="118">
        <f>SUM(M6:M92)</f>
        <v>7850162860.5366154</v>
      </c>
      <c r="N93" s="89"/>
    </row>
    <row r="94" spans="1:14" s="2" customFormat="1" ht="22.5" customHeight="1" x14ac:dyDescent="0.25">
      <c r="A94" s="1"/>
      <c r="B94" s="138"/>
      <c r="C94" s="141"/>
      <c r="D94" s="141"/>
      <c r="E94" s="141"/>
      <c r="F94" s="142"/>
      <c r="G94" s="142"/>
      <c r="H94" s="142"/>
      <c r="I94" s="143"/>
      <c r="J94" s="144"/>
      <c r="K94" s="144"/>
      <c r="L94" s="144"/>
      <c r="M94" s="144"/>
      <c r="N94" s="89"/>
    </row>
    <row r="95" spans="1:14" s="2" customFormat="1" ht="22.5" customHeight="1" x14ac:dyDescent="0.25">
      <c r="A95" s="1"/>
      <c r="B95" s="138"/>
      <c r="C95" s="141"/>
      <c r="D95" s="141"/>
      <c r="E95" s="141"/>
      <c r="F95" s="142"/>
      <c r="G95" s="142"/>
      <c r="H95" s="142"/>
      <c r="I95" s="143"/>
      <c r="J95" s="144"/>
      <c r="K95" s="144"/>
      <c r="L95" s="144"/>
      <c r="M95" s="144"/>
      <c r="N95" s="89"/>
    </row>
    <row r="96" spans="1:14" x14ac:dyDescent="0.25">
      <c r="B96" s="126"/>
      <c r="C96" s="127"/>
      <c r="D96" s="126"/>
      <c r="E96" s="126"/>
      <c r="F96" s="128"/>
      <c r="G96" s="132"/>
      <c r="H96" s="126"/>
      <c r="I96" s="129"/>
      <c r="J96" s="130"/>
      <c r="K96" s="131">
        <f>SUM(K93:L93)</f>
        <v>5200131635.713069</v>
      </c>
      <c r="L96" s="130"/>
      <c r="M96" s="130"/>
    </row>
    <row r="97" spans="1:14" s="2" customFormat="1" ht="28.5" customHeight="1" x14ac:dyDescent="0.25">
      <c r="A97" s="1"/>
      <c r="B97" s="103" t="s">
        <v>417</v>
      </c>
      <c r="C97" s="104" t="s">
        <v>418</v>
      </c>
      <c r="D97" s="104" t="s">
        <v>419</v>
      </c>
      <c r="E97" s="103" t="s">
        <v>420</v>
      </c>
      <c r="F97" s="105" t="s">
        <v>421</v>
      </c>
      <c r="G97" s="103" t="s">
        <v>422</v>
      </c>
      <c r="H97" s="103" t="s">
        <v>423</v>
      </c>
      <c r="I97" s="103" t="s">
        <v>424</v>
      </c>
      <c r="J97" s="106" t="s">
        <v>425</v>
      </c>
      <c r="K97" s="106" t="s">
        <v>3</v>
      </c>
      <c r="L97" s="106" t="s">
        <v>5</v>
      </c>
      <c r="M97" s="106" t="s">
        <v>426</v>
      </c>
      <c r="N97" s="82"/>
    </row>
    <row r="98" spans="1:14" s="2" customFormat="1" ht="15.75" customHeight="1" x14ac:dyDescent="0.25">
      <c r="A98" s="1"/>
      <c r="B98" s="187" t="s">
        <v>743</v>
      </c>
      <c r="C98" s="187"/>
      <c r="D98" s="187"/>
      <c r="E98" s="187"/>
      <c r="F98" s="107" t="s">
        <v>427</v>
      </c>
      <c r="G98" s="187" t="s">
        <v>743</v>
      </c>
      <c r="H98" s="187"/>
      <c r="I98" s="108" t="s">
        <v>427</v>
      </c>
      <c r="J98" s="109"/>
      <c r="K98" s="109"/>
      <c r="L98" s="109"/>
      <c r="M98" s="109" t="s">
        <v>680</v>
      </c>
      <c r="N98" s="82"/>
    </row>
    <row r="99" spans="1:14" ht="22.5" customHeight="1" x14ac:dyDescent="0.25">
      <c r="B99" s="181">
        <v>1</v>
      </c>
      <c r="C99" s="188" t="s">
        <v>948</v>
      </c>
      <c r="D99" s="181" t="s">
        <v>501</v>
      </c>
      <c r="E99" s="99" t="s">
        <v>279</v>
      </c>
      <c r="F99" s="183">
        <v>1721.25</v>
      </c>
      <c r="G99" s="99" t="s">
        <v>484</v>
      </c>
      <c r="H99" s="99" t="s">
        <v>1</v>
      </c>
      <c r="I99" s="110">
        <v>860.625</v>
      </c>
      <c r="J99" s="102">
        <v>0</v>
      </c>
      <c r="K99" s="102">
        <v>0</v>
      </c>
      <c r="L99" s="102">
        <v>0</v>
      </c>
      <c r="M99" s="111">
        <f t="shared" ref="M99:M125" si="2">SUM(J99:L99)</f>
        <v>0</v>
      </c>
    </row>
    <row r="100" spans="1:14" ht="22.5" customHeight="1" x14ac:dyDescent="0.25">
      <c r="B100" s="181"/>
      <c r="C100" s="188"/>
      <c r="D100" s="181"/>
      <c r="E100" s="99" t="s">
        <v>280</v>
      </c>
      <c r="F100" s="183"/>
      <c r="G100" s="99" t="s">
        <v>281</v>
      </c>
      <c r="H100" s="99" t="s">
        <v>10</v>
      </c>
      <c r="I100" s="110">
        <v>860.625</v>
      </c>
      <c r="J100" s="102">
        <v>51153665.301369846</v>
      </c>
      <c r="K100" s="102">
        <v>93434029.408893079</v>
      </c>
      <c r="L100" s="102">
        <v>72240055.193846673</v>
      </c>
      <c r="M100" s="111">
        <f t="shared" si="2"/>
        <v>216827749.9041096</v>
      </c>
    </row>
    <row r="101" spans="1:14" ht="27" customHeight="1" x14ac:dyDescent="0.25">
      <c r="A101" s="2"/>
      <c r="B101" s="99">
        <v>2</v>
      </c>
      <c r="C101" s="114" t="s">
        <v>949</v>
      </c>
      <c r="D101" s="99" t="s">
        <v>501</v>
      </c>
      <c r="E101" s="99" t="s">
        <v>290</v>
      </c>
      <c r="F101" s="101">
        <v>100</v>
      </c>
      <c r="G101" s="99" t="s">
        <v>485</v>
      </c>
      <c r="H101" s="99" t="s">
        <v>1</v>
      </c>
      <c r="I101" s="110">
        <v>100</v>
      </c>
      <c r="J101" s="102">
        <v>7999999.9999999851</v>
      </c>
      <c r="K101" s="102">
        <v>34152018.348930389</v>
      </c>
      <c r="L101" s="102">
        <v>28164168.856549066</v>
      </c>
      <c r="M101" s="111">
        <f t="shared" si="2"/>
        <v>70316187.205479443</v>
      </c>
      <c r="N101" s="83"/>
    </row>
    <row r="102" spans="1:14" ht="22.5" customHeight="1" x14ac:dyDescent="0.25">
      <c r="B102" s="181">
        <v>3</v>
      </c>
      <c r="C102" s="188" t="s">
        <v>950</v>
      </c>
      <c r="D102" s="181" t="s">
        <v>501</v>
      </c>
      <c r="E102" s="99" t="s">
        <v>307</v>
      </c>
      <c r="F102" s="183">
        <v>573</v>
      </c>
      <c r="G102" s="99" t="s">
        <v>486</v>
      </c>
      <c r="H102" s="99" t="s">
        <v>1</v>
      </c>
      <c r="I102" s="110">
        <v>286.5</v>
      </c>
      <c r="J102" s="102">
        <v>28649999.999999955</v>
      </c>
      <c r="K102" s="102">
        <v>107800076.42027436</v>
      </c>
      <c r="L102" s="102">
        <v>90510524.839999631</v>
      </c>
      <c r="M102" s="111">
        <f t="shared" si="2"/>
        <v>226960601.26027393</v>
      </c>
    </row>
    <row r="103" spans="1:14" ht="22.5" customHeight="1" x14ac:dyDescent="0.25">
      <c r="B103" s="181"/>
      <c r="C103" s="188"/>
      <c r="D103" s="181"/>
      <c r="E103" s="99" t="s">
        <v>308</v>
      </c>
      <c r="F103" s="183"/>
      <c r="G103" s="99" t="s">
        <v>487</v>
      </c>
      <c r="H103" s="99" t="s">
        <v>10</v>
      </c>
      <c r="I103" s="110">
        <v>286.5</v>
      </c>
      <c r="J103" s="102">
        <v>28650000</v>
      </c>
      <c r="K103" s="102">
        <v>107962227.78564873</v>
      </c>
      <c r="L103" s="102">
        <v>95512348.173255384</v>
      </c>
      <c r="M103" s="111">
        <f t="shared" si="2"/>
        <v>232124575.95890412</v>
      </c>
    </row>
    <row r="104" spans="1:14" ht="22.5" customHeight="1" x14ac:dyDescent="0.25">
      <c r="B104" s="181">
        <v>4</v>
      </c>
      <c r="C104" s="195" t="s">
        <v>951</v>
      </c>
      <c r="D104" s="181" t="s">
        <v>501</v>
      </c>
      <c r="E104" s="99" t="s">
        <v>406</v>
      </c>
      <c r="F104" s="183">
        <v>630</v>
      </c>
      <c r="G104" s="99" t="s">
        <v>488</v>
      </c>
      <c r="H104" s="99" t="s">
        <v>1</v>
      </c>
      <c r="I104" s="110">
        <v>315</v>
      </c>
      <c r="J104" s="102">
        <v>31500000</v>
      </c>
      <c r="K104" s="102">
        <v>90449033.076667294</v>
      </c>
      <c r="L104" s="102">
        <v>83722094.649360105</v>
      </c>
      <c r="M104" s="111">
        <f t="shared" si="2"/>
        <v>205671127.7260274</v>
      </c>
    </row>
    <row r="105" spans="1:14" ht="22.5" customHeight="1" x14ac:dyDescent="0.25">
      <c r="B105" s="181"/>
      <c r="C105" s="195"/>
      <c r="D105" s="181"/>
      <c r="E105" s="99" t="s">
        <v>405</v>
      </c>
      <c r="F105" s="183"/>
      <c r="G105" s="99" t="s">
        <v>331</v>
      </c>
      <c r="H105" s="99" t="s">
        <v>10</v>
      </c>
      <c r="I105" s="110">
        <v>268</v>
      </c>
      <c r="J105" s="102">
        <v>26800000</v>
      </c>
      <c r="K105" s="102">
        <v>72523637.90639089</v>
      </c>
      <c r="L105" s="102">
        <v>68189423.545663908</v>
      </c>
      <c r="M105" s="111">
        <f t="shared" si="2"/>
        <v>167513061.4520548</v>
      </c>
    </row>
    <row r="106" spans="1:14" ht="22.5" customHeight="1" x14ac:dyDescent="0.25">
      <c r="B106" s="181"/>
      <c r="C106" s="195"/>
      <c r="D106" s="181"/>
      <c r="E106" s="99" t="s">
        <v>404</v>
      </c>
      <c r="F106" s="183"/>
      <c r="G106" s="99" t="s">
        <v>489</v>
      </c>
      <c r="H106" s="99" t="s">
        <v>186</v>
      </c>
      <c r="I106" s="110">
        <v>47</v>
      </c>
      <c r="J106" s="102">
        <v>4700000</v>
      </c>
      <c r="K106" s="102">
        <v>11436279.038497096</v>
      </c>
      <c r="L106" s="102">
        <v>11078292.756023454</v>
      </c>
      <c r="M106" s="111">
        <f t="shared" si="2"/>
        <v>27214571.794520549</v>
      </c>
    </row>
    <row r="107" spans="1:14" ht="26.25" customHeight="1" x14ac:dyDescent="0.25">
      <c r="B107" s="99">
        <v>5</v>
      </c>
      <c r="C107" s="114" t="s">
        <v>952</v>
      </c>
      <c r="D107" s="99" t="s">
        <v>501</v>
      </c>
      <c r="E107" s="99" t="s">
        <v>215</v>
      </c>
      <c r="F107" s="101">
        <v>123.92</v>
      </c>
      <c r="G107" s="99" t="s">
        <v>490</v>
      </c>
      <c r="H107" s="99" t="s">
        <v>1</v>
      </c>
      <c r="I107" s="110">
        <v>123.92</v>
      </c>
      <c r="J107" s="102">
        <v>12392000.00000003</v>
      </c>
      <c r="K107" s="102">
        <v>77223126.820440292</v>
      </c>
      <c r="L107" s="102">
        <v>37602597.486409009</v>
      </c>
      <c r="M107" s="111">
        <f t="shared" si="2"/>
        <v>127217724.30684933</v>
      </c>
    </row>
    <row r="108" spans="1:14" ht="33.75" x14ac:dyDescent="0.25">
      <c r="B108" s="99">
        <v>6</v>
      </c>
      <c r="C108" s="114" t="s">
        <v>953</v>
      </c>
      <c r="D108" s="99" t="s">
        <v>501</v>
      </c>
      <c r="E108" s="99" t="s">
        <v>218</v>
      </c>
      <c r="F108" s="101">
        <v>35</v>
      </c>
      <c r="G108" s="99" t="s">
        <v>434</v>
      </c>
      <c r="H108" s="99" t="s">
        <v>1</v>
      </c>
      <c r="I108" s="110">
        <v>35</v>
      </c>
      <c r="J108" s="102">
        <v>3499999.9999999925</v>
      </c>
      <c r="K108" s="102">
        <v>16824463.32055226</v>
      </c>
      <c r="L108" s="102">
        <v>8464528.501365548</v>
      </c>
      <c r="M108" s="111">
        <f t="shared" si="2"/>
        <v>28788991.821917802</v>
      </c>
    </row>
    <row r="109" spans="1:14" ht="22.5" customHeight="1" x14ac:dyDescent="0.25">
      <c r="B109" s="181">
        <v>7</v>
      </c>
      <c r="C109" s="188" t="s">
        <v>954</v>
      </c>
      <c r="D109" s="181" t="s">
        <v>501</v>
      </c>
      <c r="E109" s="99" t="s">
        <v>565</v>
      </c>
      <c r="F109" s="183">
        <v>1950</v>
      </c>
      <c r="G109" s="99" t="s">
        <v>484</v>
      </c>
      <c r="H109" s="99" t="s">
        <v>1</v>
      </c>
      <c r="I109" s="110">
        <v>975</v>
      </c>
      <c r="J109" s="102">
        <v>96894856.465753317</v>
      </c>
      <c r="K109" s="102">
        <v>180831846.39657837</v>
      </c>
      <c r="L109" s="102">
        <v>117473053.41164082</v>
      </c>
      <c r="M109" s="111">
        <f t="shared" si="2"/>
        <v>395199756.27397251</v>
      </c>
    </row>
    <row r="110" spans="1:14" ht="22.5" customHeight="1" x14ac:dyDescent="0.25">
      <c r="A110" s="2"/>
      <c r="B110" s="181"/>
      <c r="C110" s="188"/>
      <c r="D110" s="181"/>
      <c r="E110" s="99" t="s">
        <v>566</v>
      </c>
      <c r="F110" s="183"/>
      <c r="G110" s="99" t="s">
        <v>281</v>
      </c>
      <c r="H110" s="99" t="s">
        <v>10</v>
      </c>
      <c r="I110" s="110">
        <v>975</v>
      </c>
      <c r="J110" s="102">
        <v>97500000</v>
      </c>
      <c r="K110" s="102">
        <v>243680491.99989253</v>
      </c>
      <c r="L110" s="102">
        <v>216057204.87681979</v>
      </c>
      <c r="M110" s="111">
        <f t="shared" si="2"/>
        <v>557237696.87671232</v>
      </c>
      <c r="N110" s="83"/>
    </row>
    <row r="111" spans="1:14" ht="22.5" customHeight="1" x14ac:dyDescent="0.25">
      <c r="B111" s="181">
        <v>8</v>
      </c>
      <c r="C111" s="188" t="s">
        <v>955</v>
      </c>
      <c r="D111" s="181" t="s">
        <v>501</v>
      </c>
      <c r="E111" s="99" t="s">
        <v>318</v>
      </c>
      <c r="F111" s="183">
        <v>885.6</v>
      </c>
      <c r="G111" s="99" t="s">
        <v>319</v>
      </c>
      <c r="H111" s="99" t="s">
        <v>1</v>
      </c>
      <c r="I111" s="110">
        <v>565</v>
      </c>
      <c r="J111" s="102">
        <v>56500000</v>
      </c>
      <c r="K111" s="102">
        <v>192692605.15034002</v>
      </c>
      <c r="L111" s="102">
        <v>166755485.95924902</v>
      </c>
      <c r="M111" s="111">
        <f t="shared" si="2"/>
        <v>415948091.10958904</v>
      </c>
    </row>
    <row r="112" spans="1:14" ht="22.5" customHeight="1" x14ac:dyDescent="0.25">
      <c r="B112" s="181"/>
      <c r="C112" s="188"/>
      <c r="D112" s="181"/>
      <c r="E112" s="99" t="s">
        <v>320</v>
      </c>
      <c r="F112" s="183"/>
      <c r="G112" s="99" t="s">
        <v>321</v>
      </c>
      <c r="H112" s="99" t="s">
        <v>10</v>
      </c>
      <c r="I112" s="110">
        <v>320.60000000000002</v>
      </c>
      <c r="J112" s="102">
        <v>32060000.00000003</v>
      </c>
      <c r="K112" s="102">
        <v>97325479.002188772</v>
      </c>
      <c r="L112" s="102">
        <v>86069016.299181074</v>
      </c>
      <c r="M112" s="111">
        <f t="shared" si="2"/>
        <v>215454495.30136988</v>
      </c>
    </row>
    <row r="113" spans="1:14" ht="22.5" customHeight="1" x14ac:dyDescent="0.25">
      <c r="B113" s="181">
        <v>9</v>
      </c>
      <c r="C113" s="188" t="s">
        <v>956</v>
      </c>
      <c r="D113" s="181" t="s">
        <v>501</v>
      </c>
      <c r="E113" s="99" t="s">
        <v>329</v>
      </c>
      <c r="F113" s="183">
        <v>1950</v>
      </c>
      <c r="G113" s="99" t="s">
        <v>491</v>
      </c>
      <c r="H113" s="99" t="s">
        <v>1</v>
      </c>
      <c r="I113" s="110">
        <v>975</v>
      </c>
      <c r="J113" s="102">
        <v>97500000</v>
      </c>
      <c r="K113" s="102">
        <v>164350958.97073522</v>
      </c>
      <c r="L113" s="102">
        <v>21539762.125155181</v>
      </c>
      <c r="M113" s="111">
        <f t="shared" si="2"/>
        <v>283390721.0958904</v>
      </c>
    </row>
    <row r="114" spans="1:14" ht="22.5" customHeight="1" x14ac:dyDescent="0.25">
      <c r="B114" s="181"/>
      <c r="C114" s="188"/>
      <c r="D114" s="181"/>
      <c r="E114" s="99" t="s">
        <v>330</v>
      </c>
      <c r="F114" s="183"/>
      <c r="G114" s="99" t="s">
        <v>492</v>
      </c>
      <c r="H114" s="99" t="s">
        <v>10</v>
      </c>
      <c r="I114" s="110">
        <v>975</v>
      </c>
      <c r="J114" s="102">
        <v>97500000.00000003</v>
      </c>
      <c r="K114" s="102">
        <v>251659905.62923929</v>
      </c>
      <c r="L114" s="102">
        <v>222990269.50774702</v>
      </c>
      <c r="M114" s="111">
        <f t="shared" si="2"/>
        <v>572150175.13698637</v>
      </c>
    </row>
    <row r="115" spans="1:14" ht="22.5" customHeight="1" x14ac:dyDescent="0.25">
      <c r="B115" s="181">
        <v>10</v>
      </c>
      <c r="C115" s="188" t="s">
        <v>957</v>
      </c>
      <c r="D115" s="181" t="s">
        <v>501</v>
      </c>
      <c r="E115" s="99" t="s">
        <v>309</v>
      </c>
      <c r="F115" s="183">
        <v>578.6</v>
      </c>
      <c r="G115" s="99" t="s">
        <v>310</v>
      </c>
      <c r="H115" s="99" t="s">
        <v>1</v>
      </c>
      <c r="I115" s="110">
        <v>251</v>
      </c>
      <c r="J115" s="102">
        <v>25100000</v>
      </c>
      <c r="K115" s="102">
        <v>95727379.917070195</v>
      </c>
      <c r="L115" s="102">
        <v>84670643.206217483</v>
      </c>
      <c r="M115" s="111">
        <f t="shared" si="2"/>
        <v>205498023.12328768</v>
      </c>
    </row>
    <row r="116" spans="1:14" ht="22.5" customHeight="1" x14ac:dyDescent="0.25">
      <c r="A116" s="2"/>
      <c r="B116" s="181"/>
      <c r="C116" s="188"/>
      <c r="D116" s="181"/>
      <c r="E116" s="99" t="s">
        <v>311</v>
      </c>
      <c r="F116" s="183"/>
      <c r="G116" s="99" t="s">
        <v>493</v>
      </c>
      <c r="H116" s="99" t="s">
        <v>10</v>
      </c>
      <c r="I116" s="110">
        <v>239.3</v>
      </c>
      <c r="J116" s="102">
        <v>33930000</v>
      </c>
      <c r="K116" s="102">
        <v>124598639.1593847</v>
      </c>
      <c r="L116" s="102">
        <v>110233421.04609475</v>
      </c>
      <c r="M116" s="111">
        <f t="shared" si="2"/>
        <v>268762060.20547944</v>
      </c>
      <c r="N116" s="83"/>
    </row>
    <row r="117" spans="1:14" ht="22.5" customHeight="1" x14ac:dyDescent="0.25">
      <c r="B117" s="181"/>
      <c r="C117" s="188"/>
      <c r="D117" s="181"/>
      <c r="E117" s="99" t="s">
        <v>312</v>
      </c>
      <c r="F117" s="183"/>
      <c r="G117" s="99" t="s">
        <v>313</v>
      </c>
      <c r="H117" s="99" t="s">
        <v>186</v>
      </c>
      <c r="I117" s="110">
        <v>88.3</v>
      </c>
      <c r="J117" s="102">
        <v>8830000.0000000037</v>
      </c>
      <c r="K117" s="102">
        <v>28238758.800863948</v>
      </c>
      <c r="L117" s="102">
        <v>24974829.952560712</v>
      </c>
      <c r="M117" s="111">
        <f t="shared" si="2"/>
        <v>62043588.753424659</v>
      </c>
    </row>
    <row r="118" spans="1:14" ht="22.5" customHeight="1" x14ac:dyDescent="0.25">
      <c r="B118" s="181">
        <v>11</v>
      </c>
      <c r="C118" s="188" t="s">
        <v>958</v>
      </c>
      <c r="D118" s="181" t="s">
        <v>501</v>
      </c>
      <c r="E118" s="99" t="s">
        <v>356</v>
      </c>
      <c r="F118" s="199">
        <v>467.2</v>
      </c>
      <c r="G118" s="99" t="s">
        <v>494</v>
      </c>
      <c r="H118" s="99" t="s">
        <v>1</v>
      </c>
      <c r="I118" s="110">
        <v>220.29</v>
      </c>
      <c r="J118" s="102">
        <v>22028712</v>
      </c>
      <c r="K118" s="102">
        <v>13781385.520085812</v>
      </c>
      <c r="L118" s="102">
        <v>5343561.9540182995</v>
      </c>
      <c r="M118" s="111">
        <f t="shared" si="2"/>
        <v>41153659.474104114</v>
      </c>
    </row>
    <row r="119" spans="1:14" ht="22.5" customHeight="1" x14ac:dyDescent="0.25">
      <c r="B119" s="181"/>
      <c r="C119" s="188"/>
      <c r="D119" s="181"/>
      <c r="E119" s="99" t="s">
        <v>357</v>
      </c>
      <c r="F119" s="199"/>
      <c r="G119" s="99" t="s">
        <v>495</v>
      </c>
      <c r="H119" s="99" t="s">
        <v>1</v>
      </c>
      <c r="I119" s="110">
        <v>233.6</v>
      </c>
      <c r="J119" s="102">
        <v>23360000</v>
      </c>
      <c r="K119" s="102">
        <v>13031869.423890412</v>
      </c>
      <c r="L119" s="102">
        <v>3817918.5761095881</v>
      </c>
      <c r="M119" s="111">
        <f t="shared" si="2"/>
        <v>40209788</v>
      </c>
    </row>
    <row r="120" spans="1:14" ht="22.5" customHeight="1" x14ac:dyDescent="0.25">
      <c r="A120" s="2"/>
      <c r="B120" s="190">
        <v>12</v>
      </c>
      <c r="C120" s="188" t="s">
        <v>959</v>
      </c>
      <c r="D120" s="190" t="s">
        <v>501</v>
      </c>
      <c r="E120" s="99" t="s">
        <v>569</v>
      </c>
      <c r="F120" s="199">
        <v>472</v>
      </c>
      <c r="G120" s="99" t="s">
        <v>496</v>
      </c>
      <c r="H120" s="99" t="s">
        <v>1</v>
      </c>
      <c r="I120" s="110">
        <v>191.38</v>
      </c>
      <c r="J120" s="102">
        <v>0</v>
      </c>
      <c r="K120" s="102">
        <v>0</v>
      </c>
      <c r="L120" s="102">
        <v>0</v>
      </c>
      <c r="M120" s="111">
        <f t="shared" si="2"/>
        <v>0</v>
      </c>
      <c r="N120" s="83"/>
    </row>
    <row r="121" spans="1:14" ht="22.5" customHeight="1" x14ac:dyDescent="0.25">
      <c r="B121" s="190"/>
      <c r="C121" s="189"/>
      <c r="D121" s="190"/>
      <c r="E121" s="99" t="s">
        <v>570</v>
      </c>
      <c r="F121" s="199"/>
      <c r="G121" s="99" t="s">
        <v>458</v>
      </c>
      <c r="H121" s="99" t="s">
        <v>10</v>
      </c>
      <c r="I121" s="110">
        <v>236</v>
      </c>
      <c r="J121" s="102">
        <v>2.7397260069847107E-2</v>
      </c>
      <c r="K121" s="102">
        <v>0</v>
      </c>
      <c r="L121" s="102">
        <v>0</v>
      </c>
      <c r="M121" s="111">
        <f t="shared" si="2"/>
        <v>2.7397260069847107E-2</v>
      </c>
    </row>
    <row r="122" spans="1:14" ht="22.5" customHeight="1" x14ac:dyDescent="0.25">
      <c r="B122" s="181">
        <v>13</v>
      </c>
      <c r="C122" s="188" t="s">
        <v>960</v>
      </c>
      <c r="D122" s="181" t="s">
        <v>501</v>
      </c>
      <c r="E122" s="99" t="s">
        <v>341</v>
      </c>
      <c r="F122" s="183">
        <v>1677</v>
      </c>
      <c r="G122" s="99" t="s">
        <v>497</v>
      </c>
      <c r="H122" s="99" t="s">
        <v>1</v>
      </c>
      <c r="I122" s="110">
        <v>836</v>
      </c>
      <c r="J122" s="102">
        <v>31059578</v>
      </c>
      <c r="K122" s="102">
        <v>5437705.6554941544</v>
      </c>
      <c r="L122" s="102">
        <v>2599766.2442318788</v>
      </c>
      <c r="M122" s="111">
        <f t="shared" si="2"/>
        <v>39097049.899726033</v>
      </c>
    </row>
    <row r="123" spans="1:14" ht="22.5" customHeight="1" x14ac:dyDescent="0.25">
      <c r="B123" s="181"/>
      <c r="C123" s="188"/>
      <c r="D123" s="181"/>
      <c r="E123" s="99" t="s">
        <v>342</v>
      </c>
      <c r="F123" s="183"/>
      <c r="G123" s="99" t="s">
        <v>498</v>
      </c>
      <c r="H123" s="99" t="s">
        <v>10</v>
      </c>
      <c r="I123" s="110">
        <v>836</v>
      </c>
      <c r="J123" s="102">
        <v>33772951.180821925</v>
      </c>
      <c r="K123" s="102">
        <v>2578750.8231887398</v>
      </c>
      <c r="L123" s="102">
        <v>2578751.1768112602</v>
      </c>
      <c r="M123" s="111">
        <f t="shared" si="2"/>
        <v>38930453.180821925</v>
      </c>
    </row>
    <row r="124" spans="1:14" ht="38.25" customHeight="1" x14ac:dyDescent="0.25">
      <c r="B124" s="99">
        <v>14</v>
      </c>
      <c r="C124" s="119" t="s">
        <v>1002</v>
      </c>
      <c r="D124" s="99" t="s">
        <v>501</v>
      </c>
      <c r="E124" s="99" t="s">
        <v>272</v>
      </c>
      <c r="F124" s="101">
        <v>470.24</v>
      </c>
      <c r="G124" s="113" t="s">
        <v>727</v>
      </c>
      <c r="H124" s="99" t="s">
        <v>1</v>
      </c>
      <c r="I124" s="110">
        <v>470.24</v>
      </c>
      <c r="J124" s="102">
        <v>7.1232876740396023E-2</v>
      </c>
      <c r="K124" s="102">
        <v>0</v>
      </c>
      <c r="L124" s="102">
        <v>0</v>
      </c>
      <c r="M124" s="111">
        <f t="shared" si="2"/>
        <v>7.1232876740396023E-2</v>
      </c>
    </row>
    <row r="125" spans="1:14" ht="37.5" customHeight="1" x14ac:dyDescent="0.25">
      <c r="B125" s="99">
        <v>15</v>
      </c>
      <c r="C125" s="114" t="s">
        <v>1070</v>
      </c>
      <c r="D125" s="99" t="s">
        <v>501</v>
      </c>
      <c r="E125" s="99" t="s">
        <v>560</v>
      </c>
      <c r="F125" s="101">
        <v>2075.84</v>
      </c>
      <c r="G125" s="113" t="s">
        <v>714</v>
      </c>
      <c r="H125" s="99" t="s">
        <v>1</v>
      </c>
      <c r="I125" s="110">
        <v>2075.84</v>
      </c>
      <c r="J125" s="102">
        <v>0</v>
      </c>
      <c r="K125" s="102">
        <v>0</v>
      </c>
      <c r="L125" s="102">
        <v>0</v>
      </c>
      <c r="M125" s="111">
        <f t="shared" si="2"/>
        <v>0</v>
      </c>
    </row>
    <row r="126" spans="1:14" ht="42" customHeight="1" x14ac:dyDescent="0.25">
      <c r="A126" s="2"/>
      <c r="B126" s="99">
        <v>16</v>
      </c>
      <c r="C126" s="120" t="s">
        <v>1057</v>
      </c>
      <c r="D126" s="101" t="s">
        <v>501</v>
      </c>
      <c r="E126" s="99" t="s">
        <v>273</v>
      </c>
      <c r="F126" s="101">
        <v>494.5</v>
      </c>
      <c r="G126" s="113" t="s">
        <v>1058</v>
      </c>
      <c r="H126" s="99" t="s">
        <v>1</v>
      </c>
      <c r="I126" s="110">
        <v>494.5</v>
      </c>
      <c r="J126" s="102">
        <v>0</v>
      </c>
      <c r="K126" s="102">
        <v>0</v>
      </c>
      <c r="L126" s="102">
        <v>0</v>
      </c>
      <c r="M126" s="111">
        <f>SUM(J126:L126)</f>
        <v>0</v>
      </c>
      <c r="N126" s="83"/>
    </row>
    <row r="127" spans="1:14" s="2" customFormat="1" ht="22.5" customHeight="1" x14ac:dyDescent="0.25">
      <c r="A127" s="1"/>
      <c r="B127" s="108"/>
      <c r="C127" s="108"/>
      <c r="D127" s="192" t="s">
        <v>501</v>
      </c>
      <c r="E127" s="192"/>
      <c r="F127" s="194" t="s">
        <v>4</v>
      </c>
      <c r="G127" s="194"/>
      <c r="H127" s="194"/>
      <c r="I127" s="101" t="s">
        <v>903</v>
      </c>
      <c r="J127" s="118">
        <f>SUM(J99:J126)</f>
        <v>851381763.04657519</v>
      </c>
      <c r="K127" s="118">
        <f>SUM(K99:K126)</f>
        <v>2025740668.5752466</v>
      </c>
      <c r="L127" s="118">
        <f>SUM(L99:L126)</f>
        <v>1560587718.3383095</v>
      </c>
      <c r="M127" s="118">
        <f>SUM(M99:M126)</f>
        <v>4437710149.9601316</v>
      </c>
      <c r="N127" s="89"/>
    </row>
    <row r="128" spans="1:14" s="2" customFormat="1" ht="22.5" customHeight="1" x14ac:dyDescent="0.25">
      <c r="A128" s="1"/>
      <c r="B128" s="138"/>
      <c r="C128" s="138"/>
      <c r="D128" s="141"/>
      <c r="E128" s="141"/>
      <c r="F128" s="142"/>
      <c r="G128" s="142"/>
      <c r="H128" s="142"/>
      <c r="I128" s="143"/>
      <c r="J128" s="144"/>
      <c r="K128" s="144"/>
      <c r="L128" s="144"/>
      <c r="M128" s="144"/>
      <c r="N128" s="89"/>
    </row>
    <row r="129" spans="1:14" x14ac:dyDescent="0.25">
      <c r="B129" s="126"/>
      <c r="C129" s="127"/>
      <c r="D129" s="126"/>
      <c r="E129" s="126"/>
      <c r="F129" s="128"/>
      <c r="G129" s="132"/>
      <c r="H129" s="126"/>
      <c r="I129" s="129"/>
      <c r="J129" s="130"/>
      <c r="K129" s="131">
        <f>SUM(K127:L127)</f>
        <v>3586328386.9135561</v>
      </c>
      <c r="L129" s="130"/>
      <c r="M129" s="130"/>
    </row>
    <row r="130" spans="1:14" s="2" customFormat="1" ht="28.5" customHeight="1" x14ac:dyDescent="0.25">
      <c r="A130" s="1"/>
      <c r="B130" s="103" t="s">
        <v>417</v>
      </c>
      <c r="C130" s="104" t="s">
        <v>418</v>
      </c>
      <c r="D130" s="104" t="s">
        <v>419</v>
      </c>
      <c r="E130" s="103" t="s">
        <v>420</v>
      </c>
      <c r="F130" s="105" t="s">
        <v>421</v>
      </c>
      <c r="G130" s="103" t="s">
        <v>422</v>
      </c>
      <c r="H130" s="103" t="s">
        <v>423</v>
      </c>
      <c r="I130" s="103" t="s">
        <v>424</v>
      </c>
      <c r="J130" s="106" t="s">
        <v>425</v>
      </c>
      <c r="K130" s="106" t="s">
        <v>3</v>
      </c>
      <c r="L130" s="106" t="s">
        <v>5</v>
      </c>
      <c r="M130" s="106" t="s">
        <v>426</v>
      </c>
      <c r="N130" s="82"/>
    </row>
    <row r="131" spans="1:14" s="2" customFormat="1" ht="15.75" customHeight="1" x14ac:dyDescent="0.25">
      <c r="A131" s="1"/>
      <c r="B131" s="187" t="s">
        <v>743</v>
      </c>
      <c r="C131" s="187"/>
      <c r="D131" s="187"/>
      <c r="E131" s="187"/>
      <c r="F131" s="107" t="s">
        <v>427</v>
      </c>
      <c r="G131" s="187" t="s">
        <v>743</v>
      </c>
      <c r="H131" s="187"/>
      <c r="I131" s="108" t="s">
        <v>427</v>
      </c>
      <c r="J131" s="109"/>
      <c r="K131" s="109"/>
      <c r="L131" s="109"/>
      <c r="M131" s="109" t="s">
        <v>680</v>
      </c>
      <c r="N131" s="82"/>
    </row>
    <row r="132" spans="1:14" ht="22.5" customHeight="1" x14ac:dyDescent="0.25">
      <c r="B132" s="181">
        <v>1</v>
      </c>
      <c r="C132" s="185" t="s">
        <v>961</v>
      </c>
      <c r="D132" s="181" t="s">
        <v>508</v>
      </c>
      <c r="E132" s="99" t="s">
        <v>287</v>
      </c>
      <c r="F132" s="101">
        <v>220</v>
      </c>
      <c r="G132" s="99" t="s">
        <v>503</v>
      </c>
      <c r="H132" s="99" t="s">
        <v>1</v>
      </c>
      <c r="I132" s="110">
        <v>220</v>
      </c>
      <c r="J132" s="102">
        <v>21999999.99999997</v>
      </c>
      <c r="K132" s="102">
        <v>102759304.67539388</v>
      </c>
      <c r="L132" s="102">
        <v>95313280.064332157</v>
      </c>
      <c r="M132" s="111">
        <f t="shared" ref="M132:M137" si="3">SUM(J132:L132)</f>
        <v>220072584.73972601</v>
      </c>
    </row>
    <row r="133" spans="1:14" ht="22.5" customHeight="1" x14ac:dyDescent="0.25">
      <c r="B133" s="181"/>
      <c r="C133" s="185"/>
      <c r="D133" s="181"/>
      <c r="E133" s="99" t="s">
        <v>301</v>
      </c>
      <c r="F133" s="183">
        <v>373.76</v>
      </c>
      <c r="G133" s="99" t="s">
        <v>504</v>
      </c>
      <c r="H133" s="99" t="s">
        <v>1</v>
      </c>
      <c r="I133" s="110">
        <v>186.88</v>
      </c>
      <c r="J133" s="102">
        <v>18688000</v>
      </c>
      <c r="K133" s="102">
        <v>85863292.850441083</v>
      </c>
      <c r="L133" s="102">
        <v>75837824.349558905</v>
      </c>
      <c r="M133" s="111">
        <f t="shared" si="3"/>
        <v>180389117.19999999</v>
      </c>
    </row>
    <row r="134" spans="1:14" ht="22.5" customHeight="1" x14ac:dyDescent="0.25">
      <c r="A134" s="2"/>
      <c r="B134" s="181"/>
      <c r="C134" s="185"/>
      <c r="D134" s="181"/>
      <c r="E134" s="99" t="s">
        <v>302</v>
      </c>
      <c r="F134" s="183"/>
      <c r="G134" s="99" t="s">
        <v>505</v>
      </c>
      <c r="H134" s="99" t="s">
        <v>10</v>
      </c>
      <c r="I134" s="110">
        <v>186.88</v>
      </c>
      <c r="J134" s="102">
        <v>18688000</v>
      </c>
      <c r="K134" s="102">
        <v>84409903.357558906</v>
      </c>
      <c r="L134" s="102">
        <v>74565412.442441106</v>
      </c>
      <c r="M134" s="111">
        <f t="shared" si="3"/>
        <v>177663315.80000001</v>
      </c>
      <c r="N134" s="83"/>
    </row>
    <row r="135" spans="1:14" ht="22.5" customHeight="1" x14ac:dyDescent="0.25">
      <c r="B135" s="181">
        <v>2</v>
      </c>
      <c r="C135" s="185" t="s">
        <v>962</v>
      </c>
      <c r="D135" s="181" t="s">
        <v>508</v>
      </c>
      <c r="E135" s="99" t="s">
        <v>291</v>
      </c>
      <c r="F135" s="183">
        <v>180.75</v>
      </c>
      <c r="G135" s="99" t="s">
        <v>506</v>
      </c>
      <c r="H135" s="99" t="s">
        <v>1</v>
      </c>
      <c r="I135" s="110">
        <v>90.375</v>
      </c>
      <c r="J135" s="102">
        <v>9037500.0000000149</v>
      </c>
      <c r="K135" s="102">
        <v>52466771.392197385</v>
      </c>
      <c r="L135" s="102">
        <v>46158194.196843699</v>
      </c>
      <c r="M135" s="111">
        <f t="shared" si="3"/>
        <v>107662465.5890411</v>
      </c>
    </row>
    <row r="136" spans="1:14" ht="22.5" customHeight="1" x14ac:dyDescent="0.25">
      <c r="B136" s="181"/>
      <c r="C136" s="185"/>
      <c r="D136" s="181"/>
      <c r="E136" s="99" t="s">
        <v>292</v>
      </c>
      <c r="F136" s="183"/>
      <c r="G136" s="99" t="s">
        <v>507</v>
      </c>
      <c r="H136" s="99" t="s">
        <v>10</v>
      </c>
      <c r="I136" s="110">
        <v>90.375</v>
      </c>
      <c r="J136" s="102">
        <v>9037500</v>
      </c>
      <c r="K136" s="102">
        <v>50519200.2887493</v>
      </c>
      <c r="L136" s="102">
        <v>44474766.245497279</v>
      </c>
      <c r="M136" s="111">
        <f t="shared" si="3"/>
        <v>104031466.53424658</v>
      </c>
    </row>
    <row r="137" spans="1:14" ht="22.5" customHeight="1" x14ac:dyDescent="0.25">
      <c r="B137" s="99">
        <v>3</v>
      </c>
      <c r="C137" s="112" t="s">
        <v>963</v>
      </c>
      <c r="D137" s="99" t="s">
        <v>508</v>
      </c>
      <c r="E137" s="99" t="s">
        <v>347</v>
      </c>
      <c r="F137" s="101">
        <v>951.16</v>
      </c>
      <c r="G137" s="99" t="s">
        <v>454</v>
      </c>
      <c r="H137" s="99" t="s">
        <v>1</v>
      </c>
      <c r="I137" s="110">
        <v>852.62</v>
      </c>
      <c r="J137" s="102">
        <v>0</v>
      </c>
      <c r="K137" s="102">
        <v>0</v>
      </c>
      <c r="L137" s="102">
        <v>0</v>
      </c>
      <c r="M137" s="111">
        <f t="shared" si="3"/>
        <v>0</v>
      </c>
    </row>
    <row r="138" spans="1:14" s="2" customFormat="1" ht="22.5" customHeight="1" x14ac:dyDescent="0.25">
      <c r="A138" s="1"/>
      <c r="B138" s="108"/>
      <c r="C138" s="108"/>
      <c r="D138" s="192" t="s">
        <v>508</v>
      </c>
      <c r="E138" s="192"/>
      <c r="F138" s="194" t="s">
        <v>4</v>
      </c>
      <c r="G138" s="194"/>
      <c r="H138" s="194"/>
      <c r="I138" s="101" t="s">
        <v>903</v>
      </c>
      <c r="J138" s="118">
        <f>SUM(J132:J137)</f>
        <v>77450999.999999985</v>
      </c>
      <c r="K138" s="118">
        <f>SUM(K132:K137)</f>
        <v>376018472.56434053</v>
      </c>
      <c r="L138" s="118">
        <f>SUM(L132:L137)</f>
        <v>336349477.29867315</v>
      </c>
      <c r="M138" s="118">
        <f>SUM(M132:M137)</f>
        <v>789818949.86301374</v>
      </c>
      <c r="N138" s="89"/>
    </row>
    <row r="139" spans="1:14" s="2" customFormat="1" ht="22.5" customHeight="1" x14ac:dyDescent="0.25">
      <c r="A139" s="1"/>
      <c r="B139" s="138"/>
      <c r="C139" s="138"/>
      <c r="D139" s="141"/>
      <c r="E139" s="141"/>
      <c r="F139" s="142"/>
      <c r="G139" s="142"/>
      <c r="H139" s="142"/>
      <c r="I139" s="143"/>
      <c r="J139" s="144"/>
      <c r="K139" s="144"/>
      <c r="L139" s="144"/>
      <c r="M139" s="144"/>
      <c r="N139" s="89"/>
    </row>
    <row r="140" spans="1:14" x14ac:dyDescent="0.25">
      <c r="B140" s="126"/>
      <c r="C140" s="127"/>
      <c r="D140" s="126"/>
      <c r="E140" s="126"/>
      <c r="F140" s="128"/>
      <c r="G140" s="126"/>
      <c r="H140" s="126"/>
      <c r="I140" s="129"/>
      <c r="J140" s="130"/>
      <c r="K140" s="131">
        <f>SUM(K138:L138)</f>
        <v>712367949.86301374</v>
      </c>
      <c r="L140" s="130"/>
      <c r="M140" s="130"/>
    </row>
    <row r="141" spans="1:14" s="2" customFormat="1" ht="28.5" customHeight="1" x14ac:dyDescent="0.25">
      <c r="A141" s="1"/>
      <c r="B141" s="103" t="s">
        <v>417</v>
      </c>
      <c r="C141" s="104" t="s">
        <v>418</v>
      </c>
      <c r="D141" s="104" t="s">
        <v>419</v>
      </c>
      <c r="E141" s="103" t="s">
        <v>420</v>
      </c>
      <c r="F141" s="105" t="s">
        <v>421</v>
      </c>
      <c r="G141" s="103" t="s">
        <v>422</v>
      </c>
      <c r="H141" s="103" t="s">
        <v>423</v>
      </c>
      <c r="I141" s="103" t="s">
        <v>424</v>
      </c>
      <c r="J141" s="106" t="s">
        <v>425</v>
      </c>
      <c r="K141" s="106" t="s">
        <v>3</v>
      </c>
      <c r="L141" s="106" t="s">
        <v>5</v>
      </c>
      <c r="M141" s="106" t="s">
        <v>426</v>
      </c>
      <c r="N141" s="82"/>
    </row>
    <row r="142" spans="1:14" s="2" customFormat="1" ht="15.75" customHeight="1" x14ac:dyDescent="0.25">
      <c r="A142" s="1"/>
      <c r="B142" s="187" t="s">
        <v>743</v>
      </c>
      <c r="C142" s="187"/>
      <c r="D142" s="187"/>
      <c r="E142" s="187"/>
      <c r="F142" s="107" t="s">
        <v>427</v>
      </c>
      <c r="G142" s="187" t="s">
        <v>743</v>
      </c>
      <c r="H142" s="187"/>
      <c r="I142" s="108" t="s">
        <v>427</v>
      </c>
      <c r="J142" s="109"/>
      <c r="K142" s="109"/>
      <c r="L142" s="109"/>
      <c r="M142" s="109" t="s">
        <v>680</v>
      </c>
      <c r="N142" s="82"/>
    </row>
    <row r="143" spans="1:14" ht="28.5" customHeight="1" x14ac:dyDescent="0.25">
      <c r="B143" s="99">
        <v>1</v>
      </c>
      <c r="C143" s="112" t="s">
        <v>964</v>
      </c>
      <c r="D143" s="99" t="s">
        <v>511</v>
      </c>
      <c r="E143" s="117" t="s">
        <v>278</v>
      </c>
      <c r="F143" s="101">
        <v>401</v>
      </c>
      <c r="G143" s="99" t="s">
        <v>509</v>
      </c>
      <c r="H143" s="99" t="s">
        <v>1</v>
      </c>
      <c r="I143" s="110">
        <v>401</v>
      </c>
      <c r="J143" s="102">
        <v>40099999.999999955</v>
      </c>
      <c r="K143" s="102">
        <v>106116303.74640946</v>
      </c>
      <c r="L143" s="102">
        <v>28771593.815234382</v>
      </c>
      <c r="M143" s="111">
        <f t="shared" ref="M143:M148" si="4">SUM(J143:L143)</f>
        <v>174987897.56164381</v>
      </c>
    </row>
    <row r="144" spans="1:14" ht="28.5" customHeight="1" x14ac:dyDescent="0.25">
      <c r="B144" s="99">
        <v>2</v>
      </c>
      <c r="C144" s="112" t="s">
        <v>965</v>
      </c>
      <c r="D144" s="99" t="s">
        <v>511</v>
      </c>
      <c r="E144" s="117" t="s">
        <v>283</v>
      </c>
      <c r="F144" s="101">
        <v>100</v>
      </c>
      <c r="G144" s="99" t="s">
        <v>284</v>
      </c>
      <c r="H144" s="99" t="s">
        <v>1</v>
      </c>
      <c r="I144" s="110">
        <v>100</v>
      </c>
      <c r="J144" s="102">
        <v>7883048.9726027343</v>
      </c>
      <c r="K144" s="102">
        <v>13420410.589661291</v>
      </c>
      <c r="L144" s="102">
        <v>11406644.410338709</v>
      </c>
      <c r="M144" s="111">
        <f t="shared" si="4"/>
        <v>32710103.972602732</v>
      </c>
    </row>
    <row r="145" spans="1:14" ht="41.25" customHeight="1" x14ac:dyDescent="0.25">
      <c r="B145" s="99">
        <v>3</v>
      </c>
      <c r="C145" s="112" t="s">
        <v>1020</v>
      </c>
      <c r="D145" s="99" t="s">
        <v>511</v>
      </c>
      <c r="E145" s="117" t="s">
        <v>216</v>
      </c>
      <c r="F145" s="101">
        <v>88</v>
      </c>
      <c r="G145" s="99" t="s">
        <v>510</v>
      </c>
      <c r="H145" s="99" t="s">
        <v>1</v>
      </c>
      <c r="I145" s="110">
        <v>88</v>
      </c>
      <c r="J145" s="102">
        <v>8799999.9999999851</v>
      </c>
      <c r="K145" s="102">
        <v>40419083.107216567</v>
      </c>
      <c r="L145" s="102">
        <v>24879629.358536866</v>
      </c>
      <c r="M145" s="111">
        <f t="shared" si="4"/>
        <v>74098712.465753421</v>
      </c>
    </row>
    <row r="146" spans="1:14" ht="22.5" customHeight="1" x14ac:dyDescent="0.25">
      <c r="B146" s="181">
        <v>4</v>
      </c>
      <c r="C146" s="182" t="s">
        <v>1059</v>
      </c>
      <c r="D146" s="181" t="s">
        <v>511</v>
      </c>
      <c r="E146" s="99" t="s">
        <v>1060</v>
      </c>
      <c r="F146" s="101" t="s">
        <v>743</v>
      </c>
      <c r="G146" s="113" t="s">
        <v>1058</v>
      </c>
      <c r="H146" s="99" t="s">
        <v>1</v>
      </c>
      <c r="I146" s="110">
        <v>505.5</v>
      </c>
      <c r="J146" s="102">
        <v>0</v>
      </c>
      <c r="K146" s="102">
        <v>0</v>
      </c>
      <c r="L146" s="102">
        <v>0</v>
      </c>
      <c r="M146" s="111">
        <f t="shared" si="4"/>
        <v>0</v>
      </c>
    </row>
    <row r="147" spans="1:14" ht="22.5" customHeight="1" x14ac:dyDescent="0.25">
      <c r="A147" s="2"/>
      <c r="B147" s="181"/>
      <c r="C147" s="182"/>
      <c r="D147" s="181"/>
      <c r="E147" s="99" t="s">
        <v>1061</v>
      </c>
      <c r="F147" s="101" t="s">
        <v>743</v>
      </c>
      <c r="G147" s="113" t="s">
        <v>1062</v>
      </c>
      <c r="H147" s="99" t="s">
        <v>186</v>
      </c>
      <c r="I147" s="110">
        <v>375.75</v>
      </c>
      <c r="J147" s="102">
        <v>0</v>
      </c>
      <c r="K147" s="102">
        <v>0</v>
      </c>
      <c r="L147" s="102">
        <v>0</v>
      </c>
      <c r="M147" s="111">
        <f t="shared" si="4"/>
        <v>0</v>
      </c>
      <c r="N147" s="83"/>
    </row>
    <row r="148" spans="1:14" ht="22.5" customHeight="1" x14ac:dyDescent="0.25">
      <c r="B148" s="181"/>
      <c r="C148" s="182"/>
      <c r="D148" s="181"/>
      <c r="E148" s="99" t="s">
        <v>1063</v>
      </c>
      <c r="F148" s="101" t="s">
        <v>743</v>
      </c>
      <c r="G148" s="113" t="s">
        <v>1064</v>
      </c>
      <c r="H148" s="99" t="s">
        <v>186</v>
      </c>
      <c r="I148" s="110">
        <v>881.21</v>
      </c>
      <c r="J148" s="102">
        <v>0</v>
      </c>
      <c r="K148" s="102">
        <v>0</v>
      </c>
      <c r="L148" s="102">
        <v>0</v>
      </c>
      <c r="M148" s="111">
        <f t="shared" si="4"/>
        <v>0</v>
      </c>
    </row>
    <row r="149" spans="1:14" s="2" customFormat="1" ht="22.5" customHeight="1" x14ac:dyDescent="0.25">
      <c r="B149" s="108"/>
      <c r="C149" s="108"/>
      <c r="D149" s="192" t="s">
        <v>511</v>
      </c>
      <c r="E149" s="192"/>
      <c r="F149" s="194" t="s">
        <v>4</v>
      </c>
      <c r="G149" s="194"/>
      <c r="H149" s="194"/>
      <c r="I149" s="101" t="s">
        <v>903</v>
      </c>
      <c r="J149" s="118">
        <f>SUM(J143:J148)</f>
        <v>56783048.972602673</v>
      </c>
      <c r="K149" s="118">
        <f>SUM(K143:K148)</f>
        <v>159955797.44328731</v>
      </c>
      <c r="L149" s="118">
        <f>SUM(L143:L148)</f>
        <v>65057867.584109962</v>
      </c>
      <c r="M149" s="118">
        <f>SUM(M143:M148)</f>
        <v>281796713.99999994</v>
      </c>
      <c r="N149" s="89"/>
    </row>
    <row r="150" spans="1:14" s="2" customFormat="1" ht="22.5" customHeight="1" x14ac:dyDescent="0.25">
      <c r="B150" s="138"/>
      <c r="C150" s="138"/>
      <c r="D150" s="141"/>
      <c r="E150" s="141"/>
      <c r="F150" s="142"/>
      <c r="G150" s="142"/>
      <c r="H150" s="142"/>
      <c r="I150" s="143"/>
      <c r="J150" s="144"/>
      <c r="K150" s="144"/>
      <c r="L150" s="144"/>
      <c r="M150" s="144"/>
      <c r="N150" s="89"/>
    </row>
    <row r="151" spans="1:14" x14ac:dyDescent="0.25">
      <c r="B151" s="126"/>
      <c r="C151" s="127"/>
      <c r="D151" s="126"/>
      <c r="E151" s="126"/>
      <c r="F151" s="128"/>
      <c r="G151" s="126"/>
      <c r="H151" s="126"/>
      <c r="I151" s="129"/>
      <c r="J151" s="130"/>
      <c r="K151" s="131">
        <f>SUM(K149:L149)</f>
        <v>225013665.02739727</v>
      </c>
      <c r="L151" s="130"/>
      <c r="M151" s="130"/>
    </row>
    <row r="152" spans="1:14" s="2" customFormat="1" ht="28.5" customHeight="1" x14ac:dyDescent="0.25">
      <c r="A152" s="1"/>
      <c r="B152" s="103" t="s">
        <v>417</v>
      </c>
      <c r="C152" s="104" t="s">
        <v>418</v>
      </c>
      <c r="D152" s="104" t="s">
        <v>419</v>
      </c>
      <c r="E152" s="103" t="s">
        <v>420</v>
      </c>
      <c r="F152" s="105" t="s">
        <v>421</v>
      </c>
      <c r="G152" s="103" t="s">
        <v>422</v>
      </c>
      <c r="H152" s="103" t="s">
        <v>423</v>
      </c>
      <c r="I152" s="103" t="s">
        <v>424</v>
      </c>
      <c r="J152" s="106" t="s">
        <v>425</v>
      </c>
      <c r="K152" s="106" t="s">
        <v>3</v>
      </c>
      <c r="L152" s="106" t="s">
        <v>5</v>
      </c>
      <c r="M152" s="106" t="s">
        <v>426</v>
      </c>
      <c r="N152" s="82"/>
    </row>
    <row r="153" spans="1:14" s="2" customFormat="1" ht="15.75" customHeight="1" x14ac:dyDescent="0.25">
      <c r="B153" s="187" t="s">
        <v>743</v>
      </c>
      <c r="C153" s="187"/>
      <c r="D153" s="187"/>
      <c r="E153" s="187"/>
      <c r="F153" s="107" t="s">
        <v>427</v>
      </c>
      <c r="G153" s="187" t="s">
        <v>743</v>
      </c>
      <c r="H153" s="187"/>
      <c r="I153" s="108" t="s">
        <v>427</v>
      </c>
      <c r="J153" s="109"/>
      <c r="K153" s="109"/>
      <c r="L153" s="109"/>
      <c r="M153" s="109" t="s">
        <v>680</v>
      </c>
      <c r="N153" s="83"/>
    </row>
    <row r="154" spans="1:14" ht="22.5" customHeight="1" x14ac:dyDescent="0.25">
      <c r="A154" s="2"/>
      <c r="B154" s="181">
        <v>1</v>
      </c>
      <c r="C154" s="185" t="s">
        <v>966</v>
      </c>
      <c r="D154" s="181" t="s">
        <v>515</v>
      </c>
      <c r="E154" s="99" t="s">
        <v>303</v>
      </c>
      <c r="F154" s="183">
        <v>718.572</v>
      </c>
      <c r="G154" s="99" t="s">
        <v>512</v>
      </c>
      <c r="H154" s="99" t="s">
        <v>1</v>
      </c>
      <c r="I154" s="110">
        <v>383.63200000000001</v>
      </c>
      <c r="J154" s="102">
        <v>36829603.129315078</v>
      </c>
      <c r="K154" s="102">
        <v>35614319.700005114</v>
      </c>
      <c r="L154" s="102">
        <v>44088029.299994886</v>
      </c>
      <c r="M154" s="111">
        <f>SUM(J154:L154)</f>
        <v>116531952.12931508</v>
      </c>
      <c r="N154" s="83"/>
    </row>
    <row r="155" spans="1:14" ht="22.5" customHeight="1" x14ac:dyDescent="0.25">
      <c r="B155" s="181"/>
      <c r="C155" s="185"/>
      <c r="D155" s="181"/>
      <c r="E155" s="99" t="s">
        <v>304</v>
      </c>
      <c r="F155" s="183"/>
      <c r="G155" s="99" t="s">
        <v>513</v>
      </c>
      <c r="H155" s="99" t="s">
        <v>10</v>
      </c>
      <c r="I155" s="110">
        <v>334.94</v>
      </c>
      <c r="J155" s="102">
        <v>33490800</v>
      </c>
      <c r="K155" s="102">
        <v>124179775.68444917</v>
      </c>
      <c r="L155" s="102">
        <v>108597037.66623577</v>
      </c>
      <c r="M155" s="111">
        <f>SUM(J155:L155)</f>
        <v>266267613.35068494</v>
      </c>
    </row>
    <row r="156" spans="1:14" ht="28.5" customHeight="1" x14ac:dyDescent="0.25">
      <c r="B156" s="99">
        <v>2</v>
      </c>
      <c r="C156" s="112" t="s">
        <v>967</v>
      </c>
      <c r="D156" s="99" t="s">
        <v>515</v>
      </c>
      <c r="E156" s="99" t="s">
        <v>259</v>
      </c>
      <c r="F156" s="101">
        <v>100</v>
      </c>
      <c r="G156" s="99" t="s">
        <v>514</v>
      </c>
      <c r="H156" s="99" t="s">
        <v>1</v>
      </c>
      <c r="I156" s="110">
        <v>100</v>
      </c>
      <c r="J156" s="102">
        <v>7589344.0000000028</v>
      </c>
      <c r="K156" s="102">
        <v>6662527.1816150369</v>
      </c>
      <c r="L156" s="102">
        <v>7748129.7635904429</v>
      </c>
      <c r="M156" s="111">
        <f>SUM(J156:L156)</f>
        <v>22000000.945205484</v>
      </c>
    </row>
    <row r="157" spans="1:14" s="2" customFormat="1" ht="22.5" customHeight="1" x14ac:dyDescent="0.25">
      <c r="A157" s="1"/>
      <c r="B157" s="108"/>
      <c r="C157" s="108"/>
      <c r="D157" s="192" t="s">
        <v>515</v>
      </c>
      <c r="E157" s="192"/>
      <c r="F157" s="194" t="s">
        <v>4</v>
      </c>
      <c r="G157" s="194"/>
      <c r="H157" s="194"/>
      <c r="I157" s="101" t="s">
        <v>903</v>
      </c>
      <c r="J157" s="118">
        <f>SUM(J154:J156)</f>
        <v>77909747.129315078</v>
      </c>
      <c r="K157" s="118">
        <f>SUM(K154:K156)</f>
        <v>166456622.5660693</v>
      </c>
      <c r="L157" s="118">
        <f>SUM(L154:L156)</f>
        <v>160433196.72982112</v>
      </c>
      <c r="M157" s="118">
        <f>SUM(M154:M156)</f>
        <v>404799566.42520553</v>
      </c>
      <c r="N157" s="89"/>
    </row>
    <row r="158" spans="1:14" s="2" customFormat="1" ht="22.5" customHeight="1" x14ac:dyDescent="0.25">
      <c r="A158" s="1"/>
      <c r="B158" s="138"/>
      <c r="C158" s="138"/>
      <c r="D158" s="141"/>
      <c r="E158" s="141"/>
      <c r="F158" s="142"/>
      <c r="G158" s="142"/>
      <c r="H158" s="142"/>
      <c r="I158" s="143"/>
      <c r="J158" s="144"/>
      <c r="K158" s="144"/>
      <c r="L158" s="144"/>
      <c r="M158" s="144"/>
      <c r="N158" s="89"/>
    </row>
    <row r="159" spans="1:14" x14ac:dyDescent="0.25">
      <c r="B159" s="126"/>
      <c r="C159" s="127"/>
      <c r="D159" s="126"/>
      <c r="E159" s="126"/>
      <c r="F159" s="128"/>
      <c r="G159" s="126"/>
      <c r="H159" s="126"/>
      <c r="I159" s="129"/>
      <c r="J159" s="130"/>
      <c r="K159" s="131">
        <f>SUM(K157:L157)</f>
        <v>326889819.29589045</v>
      </c>
      <c r="L159" s="130"/>
      <c r="M159" s="130"/>
    </row>
    <row r="160" spans="1:14" s="2" customFormat="1" ht="28.5" customHeight="1" x14ac:dyDescent="0.25">
      <c r="A160" s="1"/>
      <c r="B160" s="103" t="s">
        <v>417</v>
      </c>
      <c r="C160" s="104" t="s">
        <v>418</v>
      </c>
      <c r="D160" s="104" t="s">
        <v>419</v>
      </c>
      <c r="E160" s="103" t="s">
        <v>420</v>
      </c>
      <c r="F160" s="105" t="s">
        <v>421</v>
      </c>
      <c r="G160" s="103" t="s">
        <v>422</v>
      </c>
      <c r="H160" s="103" t="s">
        <v>423</v>
      </c>
      <c r="I160" s="103" t="s">
        <v>424</v>
      </c>
      <c r="J160" s="106" t="s">
        <v>425</v>
      </c>
      <c r="K160" s="106" t="s">
        <v>3</v>
      </c>
      <c r="L160" s="106" t="s">
        <v>5</v>
      </c>
      <c r="M160" s="106" t="s">
        <v>426</v>
      </c>
      <c r="N160" s="82"/>
    </row>
    <row r="161" spans="1:14" s="2" customFormat="1" ht="15.75" customHeight="1" x14ac:dyDescent="0.25">
      <c r="A161" s="1"/>
      <c r="B161" s="187" t="s">
        <v>743</v>
      </c>
      <c r="C161" s="187"/>
      <c r="D161" s="187"/>
      <c r="E161" s="187"/>
      <c r="F161" s="107" t="s">
        <v>427</v>
      </c>
      <c r="G161" s="187" t="s">
        <v>743</v>
      </c>
      <c r="H161" s="187"/>
      <c r="I161" s="108" t="s">
        <v>427</v>
      </c>
      <c r="J161" s="109"/>
      <c r="K161" s="109"/>
      <c r="L161" s="109"/>
      <c r="M161" s="109" t="s">
        <v>680</v>
      </c>
      <c r="N161" s="82"/>
    </row>
    <row r="162" spans="1:14" ht="22.5" customHeight="1" x14ac:dyDescent="0.25">
      <c r="B162" s="181">
        <v>1</v>
      </c>
      <c r="C162" s="185" t="s">
        <v>1021</v>
      </c>
      <c r="D162" s="181" t="s">
        <v>549</v>
      </c>
      <c r="E162" s="99" t="s">
        <v>339</v>
      </c>
      <c r="F162" s="183">
        <v>1991.6</v>
      </c>
      <c r="G162" s="99" t="s">
        <v>516</v>
      </c>
      <c r="H162" s="99" t="s">
        <v>1</v>
      </c>
      <c r="I162" s="110">
        <v>995.8</v>
      </c>
      <c r="J162" s="102">
        <v>99580000.00000003</v>
      </c>
      <c r="K162" s="102">
        <v>103305865.43487331</v>
      </c>
      <c r="L162" s="102">
        <v>69179955.469236255</v>
      </c>
      <c r="M162" s="111">
        <f t="shared" ref="M162:M169" si="5">SUM(J162:L162)</f>
        <v>272065820.9041096</v>
      </c>
    </row>
    <row r="163" spans="1:14" ht="22.5" customHeight="1" x14ac:dyDescent="0.25">
      <c r="B163" s="181"/>
      <c r="C163" s="185"/>
      <c r="D163" s="181"/>
      <c r="E163" s="99" t="s">
        <v>340</v>
      </c>
      <c r="F163" s="183"/>
      <c r="G163" s="99" t="s">
        <v>517</v>
      </c>
      <c r="H163" s="99" t="s">
        <v>10</v>
      </c>
      <c r="I163" s="110">
        <v>995.8</v>
      </c>
      <c r="J163" s="102">
        <v>99580000</v>
      </c>
      <c r="K163" s="102">
        <v>94143763.059295207</v>
      </c>
      <c r="L163" s="102">
        <v>56678007.420156874</v>
      </c>
      <c r="M163" s="111">
        <f t="shared" si="5"/>
        <v>250401770.47945207</v>
      </c>
    </row>
    <row r="164" spans="1:14" ht="27.75" customHeight="1" x14ac:dyDescent="0.25">
      <c r="B164" s="99">
        <v>2</v>
      </c>
      <c r="C164" s="112" t="s">
        <v>968</v>
      </c>
      <c r="D164" s="99" t="s">
        <v>549</v>
      </c>
      <c r="E164" s="99" t="s">
        <v>409</v>
      </c>
      <c r="F164" s="101">
        <v>473.71</v>
      </c>
      <c r="G164" s="99" t="s">
        <v>335</v>
      </c>
      <c r="H164" s="99" t="s">
        <v>10</v>
      </c>
      <c r="I164" s="110">
        <v>236.85</v>
      </c>
      <c r="J164" s="102">
        <v>9880335.1205479503</v>
      </c>
      <c r="K164" s="102">
        <v>6128488.5178832794</v>
      </c>
      <c r="L164" s="102">
        <v>7793094.4821167206</v>
      </c>
      <c r="M164" s="111">
        <f t="shared" si="5"/>
        <v>23801918.12054795</v>
      </c>
    </row>
    <row r="165" spans="1:14" ht="22.5" customHeight="1" x14ac:dyDescent="0.25">
      <c r="B165" s="181">
        <v>3</v>
      </c>
      <c r="C165" s="185" t="s">
        <v>969</v>
      </c>
      <c r="D165" s="181" t="s">
        <v>549</v>
      </c>
      <c r="E165" s="99" t="s">
        <v>344</v>
      </c>
      <c r="F165" s="183">
        <v>780.49</v>
      </c>
      <c r="G165" s="99" t="s">
        <v>453</v>
      </c>
      <c r="H165" s="99" t="s">
        <v>1</v>
      </c>
      <c r="I165" s="110">
        <v>600.49</v>
      </c>
      <c r="J165" s="102">
        <v>60049000.000000007</v>
      </c>
      <c r="K165" s="102">
        <v>45378467.174266092</v>
      </c>
      <c r="L165" s="102">
        <v>26627012.296966784</v>
      </c>
      <c r="M165" s="111">
        <f t="shared" si="5"/>
        <v>132054479.47123289</v>
      </c>
    </row>
    <row r="166" spans="1:14" ht="22.5" customHeight="1" x14ac:dyDescent="0.25">
      <c r="B166" s="181"/>
      <c r="C166" s="185"/>
      <c r="D166" s="181"/>
      <c r="E166" s="99" t="s">
        <v>345</v>
      </c>
      <c r="F166" s="183"/>
      <c r="G166" s="99" t="s">
        <v>453</v>
      </c>
      <c r="H166" s="99" t="s">
        <v>10</v>
      </c>
      <c r="I166" s="110">
        <v>79</v>
      </c>
      <c r="J166" s="102">
        <v>7900000.0000000009</v>
      </c>
      <c r="K166" s="102">
        <v>5969956.3831713265</v>
      </c>
      <c r="L166" s="102">
        <v>3503029.1921711387</v>
      </c>
      <c r="M166" s="111">
        <f t="shared" si="5"/>
        <v>17372985.575342465</v>
      </c>
    </row>
    <row r="167" spans="1:14" ht="22.5" customHeight="1" x14ac:dyDescent="0.25">
      <c r="B167" s="181"/>
      <c r="C167" s="185"/>
      <c r="D167" s="181"/>
      <c r="E167" s="99" t="s">
        <v>346</v>
      </c>
      <c r="F167" s="183"/>
      <c r="G167" s="99" t="s">
        <v>518</v>
      </c>
      <c r="H167" s="99" t="s">
        <v>186</v>
      </c>
      <c r="I167" s="110">
        <v>101</v>
      </c>
      <c r="J167" s="102">
        <v>10100000.000000004</v>
      </c>
      <c r="K167" s="102">
        <v>7570217.810912367</v>
      </c>
      <c r="L167" s="102">
        <v>4462822.5041561276</v>
      </c>
      <c r="M167" s="111">
        <f t="shared" si="5"/>
        <v>22133040.315068498</v>
      </c>
    </row>
    <row r="168" spans="1:14" ht="28.5" customHeight="1" x14ac:dyDescent="0.25">
      <c r="B168" s="99">
        <v>4</v>
      </c>
      <c r="C168" s="112" t="s">
        <v>970</v>
      </c>
      <c r="D168" s="99" t="s">
        <v>549</v>
      </c>
      <c r="E168" s="99" t="s">
        <v>571</v>
      </c>
      <c r="F168" s="101">
        <v>799.3</v>
      </c>
      <c r="G168" s="99" t="s">
        <v>519</v>
      </c>
      <c r="H168" s="99" t="s">
        <v>10</v>
      </c>
      <c r="I168" s="99">
        <v>399.65</v>
      </c>
      <c r="J168" s="115">
        <v>0</v>
      </c>
      <c r="K168" s="115">
        <v>0</v>
      </c>
      <c r="L168" s="115">
        <v>0</v>
      </c>
      <c r="M168" s="111">
        <f t="shared" si="5"/>
        <v>0</v>
      </c>
      <c r="N168" s="83"/>
    </row>
    <row r="169" spans="1:14" ht="39" customHeight="1" x14ac:dyDescent="0.25">
      <c r="B169" s="99">
        <v>5</v>
      </c>
      <c r="C169" s="112" t="s">
        <v>971</v>
      </c>
      <c r="D169" s="99" t="s">
        <v>549</v>
      </c>
      <c r="E169" s="99" t="s">
        <v>223</v>
      </c>
      <c r="F169" s="101">
        <v>1428.89</v>
      </c>
      <c r="G169" s="99" t="s">
        <v>520</v>
      </c>
      <c r="H169" s="99" t="s">
        <v>1</v>
      </c>
      <c r="I169" s="99">
        <v>1428.89</v>
      </c>
      <c r="J169" s="102">
        <v>142888999.99999994</v>
      </c>
      <c r="K169" s="102">
        <v>151496499.07083434</v>
      </c>
      <c r="L169" s="102">
        <v>27490774.242864296</v>
      </c>
      <c r="M169" s="111">
        <f t="shared" si="5"/>
        <v>321876273.31369859</v>
      </c>
    </row>
    <row r="170" spans="1:14" s="2" customFormat="1" ht="22.5" customHeight="1" x14ac:dyDescent="0.25">
      <c r="A170" s="1"/>
      <c r="B170" s="108"/>
      <c r="C170" s="108"/>
      <c r="D170" s="192" t="s">
        <v>549</v>
      </c>
      <c r="E170" s="192"/>
      <c r="F170" s="194" t="s">
        <v>4</v>
      </c>
      <c r="G170" s="194"/>
      <c r="H170" s="194"/>
      <c r="I170" s="101" t="s">
        <v>903</v>
      </c>
      <c r="J170" s="118">
        <f>SUM(J162:J169)</f>
        <v>429978335.12054795</v>
      </c>
      <c r="K170" s="118">
        <f>SUM(K162:K169)</f>
        <v>413993257.45123589</v>
      </c>
      <c r="L170" s="118">
        <f>SUM(L162:L169)</f>
        <v>195734695.60766816</v>
      </c>
      <c r="M170" s="118">
        <f>SUM(M162:M169)</f>
        <v>1039706288.1794519</v>
      </c>
      <c r="N170" s="89"/>
    </row>
    <row r="171" spans="1:14" s="2" customFormat="1" ht="22.5" customHeight="1" x14ac:dyDescent="0.25">
      <c r="A171" s="1"/>
      <c r="B171" s="138"/>
      <c r="C171" s="138"/>
      <c r="D171" s="141"/>
      <c r="E171" s="141"/>
      <c r="F171" s="142"/>
      <c r="G171" s="142"/>
      <c r="H171" s="142"/>
      <c r="I171" s="143"/>
      <c r="J171" s="144"/>
      <c r="K171" s="144"/>
      <c r="L171" s="144"/>
      <c r="M171" s="144"/>
      <c r="N171" s="89"/>
    </row>
    <row r="172" spans="1:14" s="2" customFormat="1" ht="22.5" customHeight="1" x14ac:dyDescent="0.25">
      <c r="A172" s="1"/>
      <c r="B172" s="138"/>
      <c r="C172" s="138"/>
      <c r="D172" s="141"/>
      <c r="E172" s="141"/>
      <c r="F172" s="142"/>
      <c r="G172" s="142"/>
      <c r="H172" s="142"/>
      <c r="I172" s="143"/>
      <c r="J172" s="144"/>
      <c r="K172" s="144"/>
      <c r="L172" s="144"/>
      <c r="M172" s="144"/>
      <c r="N172" s="89"/>
    </row>
    <row r="173" spans="1:14" s="2" customFormat="1" ht="22.5" customHeight="1" x14ac:dyDescent="0.25">
      <c r="A173" s="1"/>
      <c r="B173" s="138"/>
      <c r="C173" s="138"/>
      <c r="D173" s="141"/>
      <c r="E173" s="141"/>
      <c r="F173" s="142"/>
      <c r="G173" s="142"/>
      <c r="H173" s="142"/>
      <c r="I173" s="143"/>
      <c r="J173" s="144"/>
      <c r="K173" s="144"/>
      <c r="L173" s="144"/>
      <c r="M173" s="144"/>
      <c r="N173" s="89"/>
    </row>
    <row r="174" spans="1:14" s="2" customFormat="1" ht="22.5" customHeight="1" x14ac:dyDescent="0.25">
      <c r="A174" s="1"/>
      <c r="B174" s="138"/>
      <c r="C174" s="138"/>
      <c r="D174" s="141"/>
      <c r="E174" s="141"/>
      <c r="F174" s="142"/>
      <c r="G174" s="142"/>
      <c r="H174" s="142"/>
      <c r="I174" s="143"/>
      <c r="J174" s="144"/>
      <c r="K174" s="144"/>
      <c r="L174" s="144"/>
      <c r="M174" s="144"/>
      <c r="N174" s="89"/>
    </row>
    <row r="175" spans="1:14" x14ac:dyDescent="0.25">
      <c r="B175" s="126"/>
      <c r="C175" s="127"/>
      <c r="D175" s="126"/>
      <c r="E175" s="126"/>
      <c r="F175" s="128"/>
      <c r="G175" s="126"/>
      <c r="H175" s="126"/>
      <c r="I175" s="126"/>
      <c r="J175" s="130"/>
      <c r="K175" s="131">
        <f>SUM(K170:L170)</f>
        <v>609727953.05890405</v>
      </c>
      <c r="L175" s="130"/>
      <c r="M175" s="130"/>
    </row>
    <row r="176" spans="1:14" s="2" customFormat="1" ht="28.5" customHeight="1" x14ac:dyDescent="0.25">
      <c r="A176" s="1"/>
      <c r="B176" s="103" t="s">
        <v>417</v>
      </c>
      <c r="C176" s="104" t="s">
        <v>418</v>
      </c>
      <c r="D176" s="104" t="s">
        <v>419</v>
      </c>
      <c r="E176" s="103" t="s">
        <v>420</v>
      </c>
      <c r="F176" s="105" t="s">
        <v>421</v>
      </c>
      <c r="G176" s="103" t="s">
        <v>422</v>
      </c>
      <c r="H176" s="103" t="s">
        <v>423</v>
      </c>
      <c r="I176" s="103" t="s">
        <v>424</v>
      </c>
      <c r="J176" s="106" t="s">
        <v>425</v>
      </c>
      <c r="K176" s="106" t="s">
        <v>3</v>
      </c>
      <c r="L176" s="106" t="s">
        <v>5</v>
      </c>
      <c r="M176" s="106" t="s">
        <v>426</v>
      </c>
      <c r="N176" s="82"/>
    </row>
    <row r="177" spans="1:14" s="2" customFormat="1" ht="15.75" customHeight="1" x14ac:dyDescent="0.25">
      <c r="A177" s="1"/>
      <c r="B177" s="187" t="s">
        <v>743</v>
      </c>
      <c r="C177" s="187"/>
      <c r="D177" s="187"/>
      <c r="E177" s="187"/>
      <c r="F177" s="107" t="s">
        <v>427</v>
      </c>
      <c r="G177" s="187" t="s">
        <v>743</v>
      </c>
      <c r="H177" s="187"/>
      <c r="I177" s="108" t="s">
        <v>427</v>
      </c>
      <c r="J177" s="109"/>
      <c r="K177" s="109"/>
      <c r="L177" s="109"/>
      <c r="M177" s="109" t="s">
        <v>680</v>
      </c>
      <c r="N177" s="82"/>
    </row>
    <row r="178" spans="1:14" ht="22.5" customHeight="1" x14ac:dyDescent="0.25">
      <c r="B178" s="181">
        <v>1</v>
      </c>
      <c r="C178" s="185" t="s">
        <v>972</v>
      </c>
      <c r="D178" s="181" t="s">
        <v>526</v>
      </c>
      <c r="E178" s="99" t="s">
        <v>402</v>
      </c>
      <c r="F178" s="183">
        <v>1522</v>
      </c>
      <c r="G178" s="99" t="s">
        <v>521</v>
      </c>
      <c r="H178" s="99" t="s">
        <v>1</v>
      </c>
      <c r="I178" s="110">
        <v>761</v>
      </c>
      <c r="J178" s="102">
        <v>76100000</v>
      </c>
      <c r="K178" s="102">
        <v>163712203.15913886</v>
      </c>
      <c r="L178" s="102">
        <v>109845520.58058715</v>
      </c>
      <c r="M178" s="111">
        <f t="shared" ref="M178:M189" si="6">SUM(J178:L178)</f>
        <v>349657723.73972601</v>
      </c>
    </row>
    <row r="179" spans="1:14" ht="22.5" customHeight="1" x14ac:dyDescent="0.25">
      <c r="B179" s="181"/>
      <c r="C179" s="185"/>
      <c r="D179" s="181"/>
      <c r="E179" s="99" t="s">
        <v>401</v>
      </c>
      <c r="F179" s="183"/>
      <c r="G179" s="99" t="s">
        <v>332</v>
      </c>
      <c r="H179" s="99" t="s">
        <v>10</v>
      </c>
      <c r="I179" s="110">
        <v>761</v>
      </c>
      <c r="J179" s="102">
        <v>76100000</v>
      </c>
      <c r="K179" s="102">
        <v>179738366.98175606</v>
      </c>
      <c r="L179" s="102">
        <v>159635554.48399737</v>
      </c>
      <c r="M179" s="111">
        <f t="shared" si="6"/>
        <v>415473921.46575344</v>
      </c>
    </row>
    <row r="180" spans="1:14" ht="22.5" customHeight="1" x14ac:dyDescent="0.25">
      <c r="B180" s="181">
        <v>2</v>
      </c>
      <c r="C180" s="185" t="s">
        <v>973</v>
      </c>
      <c r="D180" s="181" t="s">
        <v>526</v>
      </c>
      <c r="E180" s="99" t="s">
        <v>295</v>
      </c>
      <c r="F180" s="183">
        <v>530.4</v>
      </c>
      <c r="G180" s="99" t="s">
        <v>522</v>
      </c>
      <c r="H180" s="99" t="s">
        <v>1</v>
      </c>
      <c r="I180" s="110">
        <v>265.2</v>
      </c>
      <c r="J180" s="102">
        <v>26520000</v>
      </c>
      <c r="K180" s="102">
        <v>131506271.21067405</v>
      </c>
      <c r="L180" s="102">
        <v>96749571.981106758</v>
      </c>
      <c r="M180" s="111">
        <f t="shared" si="6"/>
        <v>254775843.19178081</v>
      </c>
    </row>
    <row r="181" spans="1:14" ht="22.5" customHeight="1" x14ac:dyDescent="0.25">
      <c r="B181" s="181"/>
      <c r="C181" s="185"/>
      <c r="D181" s="181"/>
      <c r="E181" s="99" t="s">
        <v>296</v>
      </c>
      <c r="F181" s="183"/>
      <c r="G181" s="99" t="s">
        <v>523</v>
      </c>
      <c r="H181" s="99" t="s">
        <v>10</v>
      </c>
      <c r="I181" s="110">
        <v>265.2</v>
      </c>
      <c r="J181" s="102">
        <v>26520000</v>
      </c>
      <c r="K181" s="102">
        <v>142090759.27567744</v>
      </c>
      <c r="L181" s="102">
        <v>125198576.91610338</v>
      </c>
      <c r="M181" s="111">
        <f t="shared" si="6"/>
        <v>293809336.19178081</v>
      </c>
    </row>
    <row r="182" spans="1:14" ht="22.5" customHeight="1" x14ac:dyDescent="0.25">
      <c r="B182" s="181">
        <v>3</v>
      </c>
      <c r="C182" s="185" t="s">
        <v>974</v>
      </c>
      <c r="D182" s="181" t="s">
        <v>526</v>
      </c>
      <c r="E182" s="99" t="s">
        <v>407</v>
      </c>
      <c r="F182" s="183">
        <v>831.26</v>
      </c>
      <c r="G182" s="99" t="s">
        <v>334</v>
      </c>
      <c r="H182" s="99" t="s">
        <v>1</v>
      </c>
      <c r="I182" s="110">
        <v>415.63</v>
      </c>
      <c r="J182" s="102">
        <v>41563199.99999997</v>
      </c>
      <c r="K182" s="102">
        <v>63219751.255994812</v>
      </c>
      <c r="L182" s="102">
        <v>60298943.63058053</v>
      </c>
      <c r="M182" s="111">
        <f t="shared" si="6"/>
        <v>165081894.88657531</v>
      </c>
    </row>
    <row r="183" spans="1:14" ht="22.5" customHeight="1" x14ac:dyDescent="0.25">
      <c r="B183" s="181"/>
      <c r="C183" s="185"/>
      <c r="D183" s="181"/>
      <c r="E183" s="99" t="s">
        <v>408</v>
      </c>
      <c r="F183" s="183"/>
      <c r="G183" s="99" t="s">
        <v>524</v>
      </c>
      <c r="H183" s="99" t="s">
        <v>10</v>
      </c>
      <c r="I183" s="110">
        <v>415.63</v>
      </c>
      <c r="J183" s="102">
        <v>41563200</v>
      </c>
      <c r="K183" s="102">
        <v>80488755.981019348</v>
      </c>
      <c r="L183" s="102">
        <v>73680109.500076532</v>
      </c>
      <c r="M183" s="111">
        <f t="shared" si="6"/>
        <v>195732065.48109588</v>
      </c>
    </row>
    <row r="184" spans="1:14" ht="22.5" customHeight="1" x14ac:dyDescent="0.25">
      <c r="B184" s="181">
        <v>4</v>
      </c>
      <c r="C184" s="185" t="s">
        <v>975</v>
      </c>
      <c r="D184" s="181" t="s">
        <v>526</v>
      </c>
      <c r="E184" s="99" t="s">
        <v>358</v>
      </c>
      <c r="F184" s="183">
        <v>1008.52</v>
      </c>
      <c r="G184" s="99" t="s">
        <v>457</v>
      </c>
      <c r="H184" s="99" t="s">
        <v>1</v>
      </c>
      <c r="I184" s="99">
        <v>454.59</v>
      </c>
      <c r="J184" s="102">
        <v>0</v>
      </c>
      <c r="K184" s="102">
        <v>0</v>
      </c>
      <c r="L184" s="102">
        <v>0</v>
      </c>
      <c r="M184" s="111">
        <f t="shared" si="6"/>
        <v>0</v>
      </c>
    </row>
    <row r="185" spans="1:14" ht="22.5" customHeight="1" x14ac:dyDescent="0.25">
      <c r="B185" s="181"/>
      <c r="C185" s="185"/>
      <c r="D185" s="181"/>
      <c r="E185" s="99" t="s">
        <v>359</v>
      </c>
      <c r="F185" s="183"/>
      <c r="G185" s="99" t="s">
        <v>500</v>
      </c>
      <c r="H185" s="99" t="s">
        <v>1</v>
      </c>
      <c r="I185" s="99">
        <v>494.66</v>
      </c>
      <c r="J185" s="102">
        <v>0</v>
      </c>
      <c r="K185" s="102">
        <v>-6.2927528468713374E-3</v>
      </c>
      <c r="L185" s="102">
        <v>6.2927528468713374E-3</v>
      </c>
      <c r="M185" s="111">
        <f t="shared" si="6"/>
        <v>0</v>
      </c>
    </row>
    <row r="186" spans="1:14" ht="22.5" customHeight="1" x14ac:dyDescent="0.25">
      <c r="B186" s="181">
        <v>5</v>
      </c>
      <c r="C186" s="185" t="s">
        <v>976</v>
      </c>
      <c r="D186" s="181" t="s">
        <v>526</v>
      </c>
      <c r="E186" s="99" t="s">
        <v>367</v>
      </c>
      <c r="F186" s="183">
        <v>855.2</v>
      </c>
      <c r="G186" s="99" t="s">
        <v>499</v>
      </c>
      <c r="H186" s="99" t="s">
        <v>1</v>
      </c>
      <c r="I186" s="99">
        <v>398.87</v>
      </c>
      <c r="J186" s="102">
        <v>7977400</v>
      </c>
      <c r="K186" s="102">
        <v>3279113.1680000001</v>
      </c>
      <c r="L186" s="102">
        <v>405500.83199999999</v>
      </c>
      <c r="M186" s="111">
        <f t="shared" si="6"/>
        <v>11662014</v>
      </c>
    </row>
    <row r="187" spans="1:14" ht="22.5" customHeight="1" x14ac:dyDescent="0.25">
      <c r="B187" s="181"/>
      <c r="C187" s="185"/>
      <c r="D187" s="181"/>
      <c r="E187" s="99" t="s">
        <v>368</v>
      </c>
      <c r="F187" s="183"/>
      <c r="G187" s="113" t="s">
        <v>495</v>
      </c>
      <c r="H187" s="99" t="s">
        <v>10</v>
      </c>
      <c r="I187" s="110">
        <v>427.6</v>
      </c>
      <c r="J187" s="102">
        <v>17068230.054794505</v>
      </c>
      <c r="K187" s="102">
        <v>3657440.6386849312</v>
      </c>
      <c r="L187" s="102">
        <v>576845.77227397263</v>
      </c>
      <c r="M187" s="111">
        <f t="shared" si="6"/>
        <v>21302516.46575341</v>
      </c>
    </row>
    <row r="188" spans="1:14" ht="22.5" customHeight="1" x14ac:dyDescent="0.25">
      <c r="B188" s="181">
        <v>6</v>
      </c>
      <c r="C188" s="185" t="s">
        <v>977</v>
      </c>
      <c r="D188" s="181" t="s">
        <v>526</v>
      </c>
      <c r="E188" s="99" t="s">
        <v>413</v>
      </c>
      <c r="F188" s="183">
        <v>537</v>
      </c>
      <c r="G188" s="99" t="s">
        <v>467</v>
      </c>
      <c r="H188" s="99" t="s">
        <v>1</v>
      </c>
      <c r="I188" s="99">
        <v>483.59</v>
      </c>
      <c r="J188" s="102">
        <v>0</v>
      </c>
      <c r="K188" s="102">
        <v>0</v>
      </c>
      <c r="L188" s="102">
        <v>0</v>
      </c>
      <c r="M188" s="111">
        <f t="shared" si="6"/>
        <v>0</v>
      </c>
    </row>
    <row r="189" spans="1:14" ht="22.5" customHeight="1" x14ac:dyDescent="0.25">
      <c r="B189" s="181"/>
      <c r="C189" s="185"/>
      <c r="D189" s="181"/>
      <c r="E189" s="99" t="s">
        <v>414</v>
      </c>
      <c r="F189" s="183"/>
      <c r="G189" s="99" t="s">
        <v>525</v>
      </c>
      <c r="H189" s="99" t="s">
        <v>10</v>
      </c>
      <c r="I189" s="99">
        <v>23.73</v>
      </c>
      <c r="J189" s="115">
        <v>1.2602739734575152E-2</v>
      </c>
      <c r="K189" s="115">
        <v>0</v>
      </c>
      <c r="L189" s="115">
        <v>0</v>
      </c>
      <c r="M189" s="111">
        <f t="shared" si="6"/>
        <v>1.2602739734575152E-2</v>
      </c>
      <c r="N189" s="83"/>
    </row>
    <row r="190" spans="1:14" s="2" customFormat="1" ht="22.5" customHeight="1" x14ac:dyDescent="0.25">
      <c r="A190" s="1"/>
      <c r="B190" s="108"/>
      <c r="C190" s="108"/>
      <c r="D190" s="192" t="s">
        <v>667</v>
      </c>
      <c r="E190" s="192"/>
      <c r="F190" s="194" t="s">
        <v>4</v>
      </c>
      <c r="G190" s="194"/>
      <c r="H190" s="194"/>
      <c r="I190" s="101" t="s">
        <v>903</v>
      </c>
      <c r="J190" s="118">
        <f>SUM(J178:J189)</f>
        <v>313412030.06739724</v>
      </c>
      <c r="K190" s="118">
        <f>SUM(K178:K189)</f>
        <v>767692661.66465282</v>
      </c>
      <c r="L190" s="118">
        <f>SUM(L178:L189)</f>
        <v>626390623.70301843</v>
      </c>
      <c r="M190" s="118">
        <f>SUM(M178:M189)</f>
        <v>1707495315.4350681</v>
      </c>
      <c r="N190" s="89"/>
    </row>
    <row r="191" spans="1:14" s="2" customFormat="1" ht="22.5" customHeight="1" x14ac:dyDescent="0.25">
      <c r="A191" s="1"/>
      <c r="B191" s="138"/>
      <c r="C191" s="141"/>
      <c r="D191" s="141"/>
      <c r="E191" s="141"/>
      <c r="F191" s="142"/>
      <c r="G191" s="142"/>
      <c r="H191" s="142"/>
      <c r="I191" s="143"/>
      <c r="J191" s="144"/>
      <c r="K191" s="144"/>
      <c r="L191" s="144"/>
      <c r="M191" s="144"/>
      <c r="N191" s="89"/>
    </row>
    <row r="192" spans="1:14" x14ac:dyDescent="0.25">
      <c r="B192" s="126"/>
      <c r="C192" s="127"/>
      <c r="D192" s="126"/>
      <c r="E192" s="126"/>
      <c r="F192" s="128"/>
      <c r="G192" s="126"/>
      <c r="H192" s="126"/>
      <c r="I192" s="126"/>
      <c r="J192" s="130"/>
      <c r="K192" s="131">
        <f>SUM(K190:L190)</f>
        <v>1394083285.3676713</v>
      </c>
      <c r="L192" s="130"/>
      <c r="M192" s="130"/>
    </row>
    <row r="193" spans="1:14" s="2" customFormat="1" ht="28.5" customHeight="1" x14ac:dyDescent="0.25">
      <c r="A193" s="1"/>
      <c r="B193" s="103" t="s">
        <v>417</v>
      </c>
      <c r="C193" s="104" t="s">
        <v>418</v>
      </c>
      <c r="D193" s="104" t="s">
        <v>419</v>
      </c>
      <c r="E193" s="103" t="s">
        <v>420</v>
      </c>
      <c r="F193" s="105" t="s">
        <v>421</v>
      </c>
      <c r="G193" s="103" t="s">
        <v>422</v>
      </c>
      <c r="H193" s="103" t="s">
        <v>423</v>
      </c>
      <c r="I193" s="103" t="s">
        <v>424</v>
      </c>
      <c r="J193" s="106" t="s">
        <v>425</v>
      </c>
      <c r="K193" s="106" t="s">
        <v>3</v>
      </c>
      <c r="L193" s="106" t="s">
        <v>5</v>
      </c>
      <c r="M193" s="106" t="s">
        <v>426</v>
      </c>
      <c r="N193" s="82"/>
    </row>
    <row r="194" spans="1:14" s="2" customFormat="1" ht="15.75" customHeight="1" x14ac:dyDescent="0.25">
      <c r="A194" s="1"/>
      <c r="B194" s="187" t="s">
        <v>743</v>
      </c>
      <c r="C194" s="187"/>
      <c r="D194" s="187"/>
      <c r="E194" s="187"/>
      <c r="F194" s="107" t="s">
        <v>427</v>
      </c>
      <c r="G194" s="187" t="s">
        <v>743</v>
      </c>
      <c r="H194" s="187"/>
      <c r="I194" s="108" t="s">
        <v>427</v>
      </c>
      <c r="J194" s="109"/>
      <c r="K194" s="109"/>
      <c r="L194" s="109"/>
      <c r="M194" s="109" t="s">
        <v>680</v>
      </c>
      <c r="N194" s="82"/>
    </row>
    <row r="195" spans="1:14" ht="22.5" customHeight="1" x14ac:dyDescent="0.25">
      <c r="B195" s="181">
        <v>1</v>
      </c>
      <c r="C195" s="185" t="s">
        <v>978</v>
      </c>
      <c r="D195" s="181" t="s">
        <v>890</v>
      </c>
      <c r="E195" s="99" t="s">
        <v>299</v>
      </c>
      <c r="F195" s="183">
        <v>671.2</v>
      </c>
      <c r="G195" s="99" t="s">
        <v>527</v>
      </c>
      <c r="H195" s="99" t="s">
        <v>1</v>
      </c>
      <c r="I195" s="110">
        <v>335.6</v>
      </c>
      <c r="J195" s="102">
        <v>33559999.99999994</v>
      </c>
      <c r="K195" s="102">
        <v>158996158.66001487</v>
      </c>
      <c r="L195" s="102">
        <v>28464954.298889291</v>
      </c>
      <c r="M195" s="111">
        <f t="shared" ref="M195:M204" si="7">SUM(J195:L195)</f>
        <v>221021112.95890409</v>
      </c>
    </row>
    <row r="196" spans="1:14" ht="22.5" customHeight="1" x14ac:dyDescent="0.25">
      <c r="B196" s="181"/>
      <c r="C196" s="185"/>
      <c r="D196" s="181"/>
      <c r="E196" s="99" t="s">
        <v>300</v>
      </c>
      <c r="F196" s="183"/>
      <c r="G196" s="99" t="s">
        <v>27</v>
      </c>
      <c r="H196" s="99" t="s">
        <v>10</v>
      </c>
      <c r="I196" s="110">
        <v>335.6</v>
      </c>
      <c r="J196" s="102">
        <v>33559999.99999994</v>
      </c>
      <c r="K196" s="102">
        <v>150786729.76434454</v>
      </c>
      <c r="L196" s="102">
        <v>133208920.60551849</v>
      </c>
      <c r="M196" s="111">
        <f t="shared" si="7"/>
        <v>317555650.36986297</v>
      </c>
    </row>
    <row r="197" spans="1:14" ht="22.5" customHeight="1" x14ac:dyDescent="0.25">
      <c r="B197" s="181">
        <v>2</v>
      </c>
      <c r="C197" s="185" t="s">
        <v>979</v>
      </c>
      <c r="D197" s="181" t="s">
        <v>890</v>
      </c>
      <c r="E197" s="99" t="s">
        <v>561</v>
      </c>
      <c r="F197" s="183">
        <v>502.4</v>
      </c>
      <c r="G197" s="99" t="s">
        <v>1018</v>
      </c>
      <c r="H197" s="99" t="s">
        <v>1</v>
      </c>
      <c r="I197" s="110">
        <v>251.2</v>
      </c>
      <c r="J197" s="102">
        <v>25120000</v>
      </c>
      <c r="K197" s="102">
        <v>42872801.759201348</v>
      </c>
      <c r="L197" s="102">
        <v>7865957.2818945376</v>
      </c>
      <c r="M197" s="111">
        <f t="shared" si="7"/>
        <v>75858759.041095883</v>
      </c>
    </row>
    <row r="198" spans="1:14" ht="22.5" customHeight="1" x14ac:dyDescent="0.25">
      <c r="B198" s="181"/>
      <c r="C198" s="185"/>
      <c r="D198" s="181"/>
      <c r="E198" s="99" t="s">
        <v>562</v>
      </c>
      <c r="F198" s="183"/>
      <c r="G198" s="99" t="s">
        <v>528</v>
      </c>
      <c r="H198" s="99" t="s">
        <v>10</v>
      </c>
      <c r="I198" s="110">
        <v>251.2</v>
      </c>
      <c r="J198" s="102">
        <v>25120000.00000003</v>
      </c>
      <c r="K198" s="102">
        <v>114969468.81810829</v>
      </c>
      <c r="L198" s="102">
        <v>101547953.70243967</v>
      </c>
      <c r="M198" s="111">
        <f t="shared" si="7"/>
        <v>241637422.52054799</v>
      </c>
    </row>
    <row r="199" spans="1:14" ht="22.5" customHeight="1" x14ac:dyDescent="0.25">
      <c r="B199" s="181">
        <v>3</v>
      </c>
      <c r="C199" s="185" t="s">
        <v>1024</v>
      </c>
      <c r="D199" s="181" t="s">
        <v>890</v>
      </c>
      <c r="E199" s="99" t="s">
        <v>305</v>
      </c>
      <c r="F199" s="183">
        <v>811.22</v>
      </c>
      <c r="G199" s="99" t="s">
        <v>529</v>
      </c>
      <c r="H199" s="99" t="s">
        <v>1</v>
      </c>
      <c r="I199" s="110">
        <v>405.61</v>
      </c>
      <c r="J199" s="102">
        <v>40561000.00000006</v>
      </c>
      <c r="K199" s="102">
        <v>57052165.952029407</v>
      </c>
      <c r="L199" s="102">
        <v>11297907.00961441</v>
      </c>
      <c r="M199" s="111">
        <f t="shared" si="7"/>
        <v>108911072.96164387</v>
      </c>
    </row>
    <row r="200" spans="1:14" ht="22.5" customHeight="1" x14ac:dyDescent="0.25">
      <c r="B200" s="181"/>
      <c r="C200" s="185"/>
      <c r="D200" s="181"/>
      <c r="E200" s="99" t="s">
        <v>306</v>
      </c>
      <c r="F200" s="183"/>
      <c r="G200" s="99" t="s">
        <v>530</v>
      </c>
      <c r="H200" s="99" t="s">
        <v>10</v>
      </c>
      <c r="I200" s="110">
        <v>405.61</v>
      </c>
      <c r="J200" s="102">
        <v>40561000</v>
      </c>
      <c r="K200" s="102">
        <v>162241196.99471617</v>
      </c>
      <c r="L200" s="102">
        <v>143481546.07925642</v>
      </c>
      <c r="M200" s="111">
        <f t="shared" si="7"/>
        <v>346283743.07397258</v>
      </c>
    </row>
    <row r="201" spans="1:14" ht="22.5" customHeight="1" x14ac:dyDescent="0.25">
      <c r="B201" s="181">
        <v>4</v>
      </c>
      <c r="C201" s="185" t="s">
        <v>999</v>
      </c>
      <c r="D201" s="181" t="s">
        <v>890</v>
      </c>
      <c r="E201" s="99" t="s">
        <v>372</v>
      </c>
      <c r="F201" s="183">
        <v>2786</v>
      </c>
      <c r="G201" s="99" t="s">
        <v>531</v>
      </c>
      <c r="H201" s="99" t="s">
        <v>1</v>
      </c>
      <c r="I201" s="110">
        <v>1177.5999999999999</v>
      </c>
      <c r="J201" s="102">
        <v>117760000.00000001</v>
      </c>
      <c r="K201" s="102">
        <v>80946490.877089366</v>
      </c>
      <c r="L201" s="102">
        <v>56652929.071266785</v>
      </c>
      <c r="M201" s="111">
        <f t="shared" si="7"/>
        <v>255359419.94835615</v>
      </c>
    </row>
    <row r="202" spans="1:14" ht="22.5" customHeight="1" x14ac:dyDescent="0.25">
      <c r="B202" s="181"/>
      <c r="C202" s="185"/>
      <c r="D202" s="181"/>
      <c r="E202" s="99" t="s">
        <v>373</v>
      </c>
      <c r="F202" s="183"/>
      <c r="G202" s="99" t="s">
        <v>532</v>
      </c>
      <c r="H202" s="99" t="s">
        <v>1</v>
      </c>
      <c r="I202" s="110">
        <v>1342.52</v>
      </c>
      <c r="J202" s="102">
        <v>134252659.59999996</v>
      </c>
      <c r="K202" s="102">
        <v>88650688.419558033</v>
      </c>
      <c r="L202" s="102">
        <v>73922578.415729657</v>
      </c>
      <c r="M202" s="111">
        <f t="shared" si="7"/>
        <v>296825926.43528765</v>
      </c>
    </row>
    <row r="203" spans="1:14" ht="22.5" customHeight="1" x14ac:dyDescent="0.25">
      <c r="B203" s="181">
        <v>5</v>
      </c>
      <c r="C203" s="185" t="s">
        <v>1000</v>
      </c>
      <c r="D203" s="181" t="s">
        <v>890</v>
      </c>
      <c r="E203" s="99" t="s">
        <v>374</v>
      </c>
      <c r="F203" s="183">
        <v>1024</v>
      </c>
      <c r="G203" s="99" t="s">
        <v>531</v>
      </c>
      <c r="H203" s="99" t="s">
        <v>1</v>
      </c>
      <c r="I203" s="110">
        <v>420.83</v>
      </c>
      <c r="J203" s="102">
        <v>42082699.999999985</v>
      </c>
      <c r="K203" s="102">
        <v>28924344.16666523</v>
      </c>
      <c r="L203" s="102">
        <v>23548631.572512846</v>
      </c>
      <c r="M203" s="111">
        <f t="shared" si="7"/>
        <v>94555675.739178061</v>
      </c>
    </row>
    <row r="204" spans="1:14" ht="22.5" customHeight="1" x14ac:dyDescent="0.25">
      <c r="B204" s="186"/>
      <c r="C204" s="197"/>
      <c r="D204" s="186"/>
      <c r="E204" s="133" t="s">
        <v>375</v>
      </c>
      <c r="F204" s="198"/>
      <c r="G204" s="133" t="s">
        <v>532</v>
      </c>
      <c r="H204" s="133" t="s">
        <v>1</v>
      </c>
      <c r="I204" s="134">
        <v>512</v>
      </c>
      <c r="J204" s="135">
        <v>51200000.00000003</v>
      </c>
      <c r="K204" s="135">
        <v>33808753.697553009</v>
      </c>
      <c r="L204" s="135">
        <v>28191888.370940145</v>
      </c>
      <c r="M204" s="136">
        <f t="shared" si="7"/>
        <v>113200642.06849319</v>
      </c>
    </row>
    <row r="205" spans="1:14" ht="39" customHeight="1" x14ac:dyDescent="0.25">
      <c r="B205" s="99">
        <v>6</v>
      </c>
      <c r="C205" s="121" t="s">
        <v>1065</v>
      </c>
      <c r="D205" s="99" t="s">
        <v>890</v>
      </c>
      <c r="E205" s="99" t="s">
        <v>271</v>
      </c>
      <c r="F205" s="101">
        <v>1139.6199999999999</v>
      </c>
      <c r="G205" s="113" t="s">
        <v>727</v>
      </c>
      <c r="H205" s="99" t="s">
        <v>1</v>
      </c>
      <c r="I205" s="110">
        <v>1139.6199999999999</v>
      </c>
      <c r="J205" s="102">
        <v>0</v>
      </c>
      <c r="K205" s="102">
        <v>0</v>
      </c>
      <c r="L205" s="102">
        <v>0</v>
      </c>
      <c r="M205" s="111">
        <f>SUM(J205:L205)</f>
        <v>0</v>
      </c>
    </row>
    <row r="206" spans="1:14" s="2" customFormat="1" ht="22.5" customHeight="1" x14ac:dyDescent="0.25">
      <c r="A206" s="1"/>
      <c r="B206" s="108"/>
      <c r="C206" s="108"/>
      <c r="D206" s="192" t="s">
        <v>551</v>
      </c>
      <c r="E206" s="192"/>
      <c r="F206" s="194" t="s">
        <v>4</v>
      </c>
      <c r="G206" s="194"/>
      <c r="H206" s="194"/>
      <c r="I206" s="101" t="s">
        <v>903</v>
      </c>
      <c r="J206" s="118">
        <f>SUM(J195:J205)</f>
        <v>543777359.60000002</v>
      </c>
      <c r="K206" s="118">
        <f>SUM(K195:K205)</f>
        <v>919248799.10928023</v>
      </c>
      <c r="L206" s="118">
        <f>SUM(L195:L205)</f>
        <v>608183266.40806222</v>
      </c>
      <c r="M206" s="118">
        <f>SUM(M195:M205)</f>
        <v>2071209425.1173422</v>
      </c>
      <c r="N206" s="89"/>
    </row>
    <row r="207" spans="1:14" s="2" customFormat="1" ht="22.5" customHeight="1" x14ac:dyDescent="0.25">
      <c r="A207" s="1"/>
      <c r="B207" s="138"/>
      <c r="C207" s="138"/>
      <c r="D207" s="141"/>
      <c r="E207" s="141"/>
      <c r="F207" s="142"/>
      <c r="G207" s="142"/>
      <c r="H207" s="142"/>
      <c r="I207" s="143"/>
      <c r="J207" s="144"/>
      <c r="K207" s="144"/>
      <c r="L207" s="144"/>
      <c r="M207" s="144"/>
      <c r="N207" s="89"/>
    </row>
    <row r="208" spans="1:14" x14ac:dyDescent="0.25">
      <c r="B208" s="126"/>
      <c r="C208" s="127"/>
      <c r="D208" s="126"/>
      <c r="E208" s="126"/>
      <c r="F208" s="128"/>
      <c r="G208" s="126"/>
      <c r="H208" s="126"/>
      <c r="I208" s="129"/>
      <c r="J208" s="130"/>
      <c r="K208" s="131">
        <f>SUM(K206:L206)</f>
        <v>1527432065.5173426</v>
      </c>
      <c r="L208" s="130"/>
      <c r="M208" s="130"/>
    </row>
    <row r="209" spans="1:14" s="2" customFormat="1" ht="28.5" customHeight="1" x14ac:dyDescent="0.25">
      <c r="A209" s="1"/>
      <c r="B209" s="103" t="s">
        <v>417</v>
      </c>
      <c r="C209" s="104" t="s">
        <v>418</v>
      </c>
      <c r="D209" s="104" t="s">
        <v>419</v>
      </c>
      <c r="E209" s="103" t="s">
        <v>420</v>
      </c>
      <c r="F209" s="105" t="s">
        <v>421</v>
      </c>
      <c r="G209" s="103" t="s">
        <v>422</v>
      </c>
      <c r="H209" s="103" t="s">
        <v>423</v>
      </c>
      <c r="I209" s="103" t="s">
        <v>424</v>
      </c>
      <c r="J209" s="106" t="s">
        <v>425</v>
      </c>
      <c r="K209" s="106" t="s">
        <v>3</v>
      </c>
      <c r="L209" s="106" t="s">
        <v>5</v>
      </c>
      <c r="M209" s="106" t="s">
        <v>426</v>
      </c>
      <c r="N209" s="82"/>
    </row>
    <row r="210" spans="1:14" s="2" customFormat="1" ht="15.75" customHeight="1" x14ac:dyDescent="0.25">
      <c r="A210" s="1"/>
      <c r="B210" s="187" t="s">
        <v>743</v>
      </c>
      <c r="C210" s="187"/>
      <c r="D210" s="187"/>
      <c r="E210" s="187"/>
      <c r="F210" s="107" t="s">
        <v>427</v>
      </c>
      <c r="G210" s="187" t="s">
        <v>743</v>
      </c>
      <c r="H210" s="187"/>
      <c r="I210" s="108" t="s">
        <v>427</v>
      </c>
      <c r="J210" s="109"/>
      <c r="K210" s="109"/>
      <c r="L210" s="109"/>
      <c r="M210" s="109" t="s">
        <v>680</v>
      </c>
      <c r="N210" s="82"/>
    </row>
    <row r="211" spans="1:14" ht="25.5" customHeight="1" x14ac:dyDescent="0.25">
      <c r="B211" s="99">
        <v>1</v>
      </c>
      <c r="C211" s="112" t="s">
        <v>980</v>
      </c>
      <c r="D211" s="99" t="s">
        <v>536</v>
      </c>
      <c r="E211" s="99" t="s">
        <v>403</v>
      </c>
      <c r="F211" s="101">
        <v>1605</v>
      </c>
      <c r="G211" s="99" t="s">
        <v>533</v>
      </c>
      <c r="H211" s="99" t="s">
        <v>10</v>
      </c>
      <c r="I211" s="110">
        <v>802.5</v>
      </c>
      <c r="J211" s="102">
        <v>80249999.999999985</v>
      </c>
      <c r="K211" s="102">
        <v>115072751.08965589</v>
      </c>
      <c r="L211" s="102">
        <v>85256596.622672901</v>
      </c>
      <c r="M211" s="111">
        <f>SUM(J211:L211)</f>
        <v>280579347.71232879</v>
      </c>
    </row>
    <row r="212" spans="1:14" ht="27" customHeight="1" x14ac:dyDescent="0.25">
      <c r="B212" s="99">
        <v>2</v>
      </c>
      <c r="C212" s="112" t="s">
        <v>981</v>
      </c>
      <c r="D212" s="99" t="s">
        <v>536</v>
      </c>
      <c r="E212" s="99" t="s">
        <v>552</v>
      </c>
      <c r="F212" s="101">
        <v>55.02</v>
      </c>
      <c r="G212" s="99" t="s">
        <v>490</v>
      </c>
      <c r="H212" s="99" t="s">
        <v>1</v>
      </c>
      <c r="I212" s="110">
        <v>55.02</v>
      </c>
      <c r="J212" s="102">
        <v>5502000.0000000149</v>
      </c>
      <c r="K212" s="102">
        <v>39654263.536873773</v>
      </c>
      <c r="L212" s="102">
        <v>36726705.002852246</v>
      </c>
      <c r="M212" s="111">
        <f>SUM(J212:L212)</f>
        <v>81882968.539726034</v>
      </c>
    </row>
    <row r="213" spans="1:14" ht="22.5" customHeight="1" x14ac:dyDescent="0.25">
      <c r="B213" s="181">
        <v>3</v>
      </c>
      <c r="C213" s="185" t="s">
        <v>982</v>
      </c>
      <c r="D213" s="181" t="s">
        <v>536</v>
      </c>
      <c r="E213" s="99" t="s">
        <v>400</v>
      </c>
      <c r="F213" s="183">
        <v>1337</v>
      </c>
      <c r="G213" s="99" t="s">
        <v>333</v>
      </c>
      <c r="H213" s="99" t="s">
        <v>1</v>
      </c>
      <c r="I213" s="110">
        <v>668.5</v>
      </c>
      <c r="J213" s="102">
        <v>66850000</v>
      </c>
      <c r="K213" s="102">
        <v>149323634.67044267</v>
      </c>
      <c r="L213" s="102">
        <v>135407009.54873541</v>
      </c>
      <c r="M213" s="111">
        <f>SUM(J213:L213)</f>
        <v>351580644.21917808</v>
      </c>
    </row>
    <row r="214" spans="1:14" ht="22.5" customHeight="1" x14ac:dyDescent="0.25">
      <c r="B214" s="181"/>
      <c r="C214" s="185"/>
      <c r="D214" s="181"/>
      <c r="E214" s="99" t="s">
        <v>399</v>
      </c>
      <c r="F214" s="183"/>
      <c r="G214" s="99" t="s">
        <v>534</v>
      </c>
      <c r="H214" s="99" t="s">
        <v>10</v>
      </c>
      <c r="I214" s="110">
        <v>668.5</v>
      </c>
      <c r="J214" s="102">
        <v>66850000</v>
      </c>
      <c r="K214" s="102">
        <v>146102822.51808313</v>
      </c>
      <c r="L214" s="102">
        <v>134832138.59150591</v>
      </c>
      <c r="M214" s="111">
        <f>SUM(J214:L214)</f>
        <v>347784961.10958904</v>
      </c>
    </row>
    <row r="215" spans="1:14" ht="25.5" customHeight="1" x14ac:dyDescent="0.25">
      <c r="B215" s="99">
        <v>4</v>
      </c>
      <c r="C215" s="112" t="s">
        <v>983</v>
      </c>
      <c r="D215" s="99" t="s">
        <v>536</v>
      </c>
      <c r="E215" s="99" t="s">
        <v>416</v>
      </c>
      <c r="F215" s="101">
        <v>981.28</v>
      </c>
      <c r="G215" s="99" t="s">
        <v>535</v>
      </c>
      <c r="H215" s="99" t="s">
        <v>1</v>
      </c>
      <c r="I215" s="110">
        <v>430.27</v>
      </c>
      <c r="J215" s="102">
        <v>0</v>
      </c>
      <c r="K215" s="102">
        <v>0</v>
      </c>
      <c r="L215" s="102">
        <v>0</v>
      </c>
      <c r="M215" s="111">
        <f>SUM(J215:L215)</f>
        <v>0</v>
      </c>
    </row>
    <row r="216" spans="1:14" s="2" customFormat="1" ht="22.5" customHeight="1" x14ac:dyDescent="0.25">
      <c r="A216" s="1"/>
      <c r="B216" s="108"/>
      <c r="C216" s="108"/>
      <c r="D216" s="192" t="s">
        <v>536</v>
      </c>
      <c r="E216" s="192"/>
      <c r="F216" s="194" t="s">
        <v>4</v>
      </c>
      <c r="G216" s="194"/>
      <c r="H216" s="194"/>
      <c r="I216" s="101" t="s">
        <v>903</v>
      </c>
      <c r="J216" s="118">
        <f>SUM(J211:J215)</f>
        <v>219452000</v>
      </c>
      <c r="K216" s="118">
        <f>SUM(K211:K215)</f>
        <v>450153471.81505549</v>
      </c>
      <c r="L216" s="118">
        <f>SUM(L211:L215)</f>
        <v>392222449.7657665</v>
      </c>
      <c r="M216" s="118">
        <f>SUM(M211:M215)</f>
        <v>1061827921.580822</v>
      </c>
      <c r="N216" s="89"/>
    </row>
    <row r="217" spans="1:14" s="2" customFormat="1" ht="22.5" customHeight="1" x14ac:dyDescent="0.25">
      <c r="A217" s="1"/>
      <c r="B217" s="138"/>
      <c r="C217" s="138"/>
      <c r="D217" s="141"/>
      <c r="E217" s="141"/>
      <c r="F217" s="142"/>
      <c r="G217" s="142"/>
      <c r="H217" s="142"/>
      <c r="I217" s="143"/>
      <c r="J217" s="144"/>
      <c r="K217" s="144"/>
      <c r="L217" s="144"/>
      <c r="M217" s="144"/>
      <c r="N217" s="89"/>
    </row>
    <row r="218" spans="1:14" x14ac:dyDescent="0.25">
      <c r="B218" s="126"/>
      <c r="C218" s="127"/>
      <c r="D218" s="126"/>
      <c r="E218" s="126"/>
      <c r="F218" s="128"/>
      <c r="G218" s="126"/>
      <c r="H218" s="126"/>
      <c r="I218" s="129"/>
      <c r="J218" s="130"/>
      <c r="K218" s="131">
        <f>SUM(K216:L216)</f>
        <v>842375921.58082199</v>
      </c>
      <c r="L218" s="130"/>
      <c r="M218" s="130"/>
    </row>
    <row r="219" spans="1:14" s="2" customFormat="1" ht="28.5" customHeight="1" x14ac:dyDescent="0.25">
      <c r="A219" s="1"/>
      <c r="B219" s="103" t="s">
        <v>417</v>
      </c>
      <c r="C219" s="104" t="s">
        <v>418</v>
      </c>
      <c r="D219" s="104" t="s">
        <v>419</v>
      </c>
      <c r="E219" s="103" t="s">
        <v>420</v>
      </c>
      <c r="F219" s="105" t="s">
        <v>421</v>
      </c>
      <c r="G219" s="103" t="s">
        <v>422</v>
      </c>
      <c r="H219" s="103" t="s">
        <v>423</v>
      </c>
      <c r="I219" s="103" t="s">
        <v>424</v>
      </c>
      <c r="J219" s="106" t="s">
        <v>425</v>
      </c>
      <c r="K219" s="106" t="s">
        <v>3</v>
      </c>
      <c r="L219" s="106" t="s">
        <v>5</v>
      </c>
      <c r="M219" s="106" t="s">
        <v>426</v>
      </c>
      <c r="N219" s="82"/>
    </row>
    <row r="220" spans="1:14" s="2" customFormat="1" ht="15.75" customHeight="1" x14ac:dyDescent="0.25">
      <c r="A220" s="1"/>
      <c r="B220" s="187" t="s">
        <v>743</v>
      </c>
      <c r="C220" s="187"/>
      <c r="D220" s="187"/>
      <c r="E220" s="187"/>
      <c r="F220" s="107" t="s">
        <v>427</v>
      </c>
      <c r="G220" s="187" t="s">
        <v>743</v>
      </c>
      <c r="H220" s="187"/>
      <c r="I220" s="108" t="s">
        <v>427</v>
      </c>
      <c r="J220" s="109"/>
      <c r="K220" s="109"/>
      <c r="L220" s="109"/>
      <c r="M220" s="109" t="s">
        <v>680</v>
      </c>
      <c r="N220" s="82"/>
    </row>
    <row r="221" spans="1:14" ht="22.5" customHeight="1" x14ac:dyDescent="0.25">
      <c r="B221" s="181">
        <v>1</v>
      </c>
      <c r="C221" s="185" t="s">
        <v>984</v>
      </c>
      <c r="D221" s="181" t="s">
        <v>548</v>
      </c>
      <c r="E221" s="99" t="s">
        <v>322</v>
      </c>
      <c r="F221" s="183">
        <v>1143.75</v>
      </c>
      <c r="G221" s="99" t="s">
        <v>323</v>
      </c>
      <c r="H221" s="99" t="s">
        <v>1</v>
      </c>
      <c r="I221" s="110">
        <v>571.875</v>
      </c>
      <c r="J221" s="102">
        <v>57024623.520548001</v>
      </c>
      <c r="K221" s="102">
        <v>107977359.89565359</v>
      </c>
      <c r="L221" s="102">
        <v>103718360.73448338</v>
      </c>
      <c r="M221" s="111">
        <f t="shared" ref="M221:M242" si="8">SUM(J221:L221)</f>
        <v>268720344.15068495</v>
      </c>
    </row>
    <row r="222" spans="1:14" ht="22.5" customHeight="1" x14ac:dyDescent="0.25">
      <c r="B222" s="181"/>
      <c r="C222" s="185"/>
      <c r="D222" s="181"/>
      <c r="E222" s="99" t="s">
        <v>324</v>
      </c>
      <c r="F222" s="183"/>
      <c r="G222" s="99" t="s">
        <v>537</v>
      </c>
      <c r="H222" s="99" t="s">
        <v>10</v>
      </c>
      <c r="I222" s="110">
        <v>571.875</v>
      </c>
      <c r="J222" s="102">
        <v>57187500</v>
      </c>
      <c r="K222" s="102">
        <v>166197006.08735427</v>
      </c>
      <c r="L222" s="102">
        <v>147020713.32360461</v>
      </c>
      <c r="M222" s="111">
        <f t="shared" si="8"/>
        <v>370405219.41095889</v>
      </c>
    </row>
    <row r="223" spans="1:14" ht="22.5" customHeight="1" x14ac:dyDescent="0.25">
      <c r="B223" s="181">
        <v>2</v>
      </c>
      <c r="C223" s="185" t="s">
        <v>985</v>
      </c>
      <c r="D223" s="181" t="s">
        <v>548</v>
      </c>
      <c r="E223" s="99" t="s">
        <v>337</v>
      </c>
      <c r="F223" s="183">
        <v>528</v>
      </c>
      <c r="G223" s="99" t="s">
        <v>440</v>
      </c>
      <c r="H223" s="99" t="s">
        <v>1</v>
      </c>
      <c r="I223" s="110">
        <v>264</v>
      </c>
      <c r="J223" s="102">
        <v>0</v>
      </c>
      <c r="K223" s="102">
        <v>0</v>
      </c>
      <c r="L223" s="102">
        <v>0</v>
      </c>
      <c r="M223" s="111">
        <f t="shared" si="8"/>
        <v>0</v>
      </c>
    </row>
    <row r="224" spans="1:14" ht="22.5" customHeight="1" x14ac:dyDescent="0.25">
      <c r="B224" s="181"/>
      <c r="C224" s="185"/>
      <c r="D224" s="181"/>
      <c r="E224" s="99" t="s">
        <v>338</v>
      </c>
      <c r="F224" s="183"/>
      <c r="G224" s="99" t="s">
        <v>538</v>
      </c>
      <c r="H224" s="99" t="s">
        <v>10</v>
      </c>
      <c r="I224" s="110">
        <v>264</v>
      </c>
      <c r="J224" s="102">
        <v>0</v>
      </c>
      <c r="K224" s="102">
        <v>0</v>
      </c>
      <c r="L224" s="102">
        <v>0</v>
      </c>
      <c r="M224" s="111">
        <f t="shared" si="8"/>
        <v>0</v>
      </c>
    </row>
    <row r="225" spans="2:13" ht="26.25" customHeight="1" x14ac:dyDescent="0.25">
      <c r="B225" s="99">
        <v>3</v>
      </c>
      <c r="C225" s="121" t="s">
        <v>986</v>
      </c>
      <c r="D225" s="99" t="s">
        <v>548</v>
      </c>
      <c r="E225" s="99" t="s">
        <v>361</v>
      </c>
      <c r="F225" s="101">
        <v>6429.2</v>
      </c>
      <c r="G225" s="99" t="s">
        <v>539</v>
      </c>
      <c r="H225" s="99" t="s">
        <v>1</v>
      </c>
      <c r="I225" s="110">
        <v>2670.82</v>
      </c>
      <c r="J225" s="102">
        <v>0</v>
      </c>
      <c r="K225" s="102">
        <v>0</v>
      </c>
      <c r="L225" s="102">
        <v>0</v>
      </c>
      <c r="M225" s="111">
        <f t="shared" si="8"/>
        <v>0</v>
      </c>
    </row>
    <row r="226" spans="2:13" ht="20.25" customHeight="1" x14ac:dyDescent="0.25">
      <c r="B226" s="99">
        <v>4</v>
      </c>
      <c r="C226" s="122" t="s">
        <v>987</v>
      </c>
      <c r="D226" s="99" t="s">
        <v>548</v>
      </c>
      <c r="E226" s="99" t="s">
        <v>370</v>
      </c>
      <c r="F226" s="101">
        <v>708.95</v>
      </c>
      <c r="G226" s="99" t="s">
        <v>540</v>
      </c>
      <c r="H226" s="99" t="s">
        <v>1</v>
      </c>
      <c r="I226" s="110">
        <v>671.47</v>
      </c>
      <c r="J226" s="102">
        <v>0</v>
      </c>
      <c r="K226" s="102">
        <v>0</v>
      </c>
      <c r="L226" s="102">
        <v>0</v>
      </c>
      <c r="M226" s="111">
        <f t="shared" si="8"/>
        <v>0</v>
      </c>
    </row>
    <row r="227" spans="2:13" ht="26.25" customHeight="1" x14ac:dyDescent="0.25">
      <c r="B227" s="99">
        <v>5</v>
      </c>
      <c r="C227" s="112" t="s">
        <v>988</v>
      </c>
      <c r="D227" s="99" t="s">
        <v>548</v>
      </c>
      <c r="E227" s="99" t="s">
        <v>360</v>
      </c>
      <c r="F227" s="101">
        <v>2500</v>
      </c>
      <c r="G227" s="99" t="s">
        <v>541</v>
      </c>
      <c r="H227" s="99" t="s">
        <v>1</v>
      </c>
      <c r="I227" s="110">
        <v>2167.54</v>
      </c>
      <c r="J227" s="102">
        <v>0</v>
      </c>
      <c r="K227" s="102">
        <v>0</v>
      </c>
      <c r="L227" s="102">
        <v>0</v>
      </c>
      <c r="M227" s="111">
        <f t="shared" si="8"/>
        <v>0</v>
      </c>
    </row>
    <row r="228" spans="2:13" ht="39" customHeight="1" x14ac:dyDescent="0.25">
      <c r="B228" s="99">
        <v>6</v>
      </c>
      <c r="C228" s="112" t="s">
        <v>989</v>
      </c>
      <c r="D228" s="99" t="s">
        <v>548</v>
      </c>
      <c r="E228" s="99" t="s">
        <v>371</v>
      </c>
      <c r="F228" s="101">
        <v>4198</v>
      </c>
      <c r="G228" s="99" t="s">
        <v>542</v>
      </c>
      <c r="H228" s="99" t="s">
        <v>1</v>
      </c>
      <c r="I228" s="110">
        <v>3954</v>
      </c>
      <c r="J228" s="102">
        <v>0</v>
      </c>
      <c r="K228" s="102">
        <v>0</v>
      </c>
      <c r="L228" s="102">
        <v>0</v>
      </c>
      <c r="M228" s="111">
        <f t="shared" si="8"/>
        <v>0</v>
      </c>
    </row>
    <row r="229" spans="2:13" ht="33.75" x14ac:dyDescent="0.25">
      <c r="B229" s="99">
        <v>7</v>
      </c>
      <c r="C229" s="112" t="s">
        <v>1025</v>
      </c>
      <c r="D229" s="99" t="s">
        <v>548</v>
      </c>
      <c r="E229" s="99" t="s">
        <v>219</v>
      </c>
      <c r="F229" s="101">
        <v>1349.89</v>
      </c>
      <c r="G229" s="99" t="s">
        <v>543</v>
      </c>
      <c r="H229" s="99" t="s">
        <v>1</v>
      </c>
      <c r="I229" s="110">
        <v>1349.89</v>
      </c>
      <c r="J229" s="102">
        <v>0</v>
      </c>
      <c r="K229" s="102">
        <v>0</v>
      </c>
      <c r="L229" s="102">
        <v>0</v>
      </c>
      <c r="M229" s="111">
        <f t="shared" si="8"/>
        <v>0</v>
      </c>
    </row>
    <row r="230" spans="2:13" ht="26.25" customHeight="1" x14ac:dyDescent="0.25">
      <c r="B230" s="99">
        <v>8</v>
      </c>
      <c r="C230" s="112" t="s">
        <v>990</v>
      </c>
      <c r="D230" s="99" t="s">
        <v>548</v>
      </c>
      <c r="E230" s="99" t="s">
        <v>226</v>
      </c>
      <c r="F230" s="101">
        <v>1578.64</v>
      </c>
      <c r="G230" s="99" t="s">
        <v>544</v>
      </c>
      <c r="H230" s="99" t="s">
        <v>1</v>
      </c>
      <c r="I230" s="110">
        <v>1578.64</v>
      </c>
      <c r="J230" s="102">
        <v>0</v>
      </c>
      <c r="K230" s="102">
        <v>-8.0525427485165536E-3</v>
      </c>
      <c r="L230" s="102">
        <v>8.0525427485165536E-3</v>
      </c>
      <c r="M230" s="111">
        <f t="shared" si="8"/>
        <v>0</v>
      </c>
    </row>
    <row r="231" spans="2:13" ht="38.25" customHeight="1" x14ac:dyDescent="0.25">
      <c r="B231" s="99">
        <v>9</v>
      </c>
      <c r="C231" s="112" t="s">
        <v>991</v>
      </c>
      <c r="D231" s="99" t="s">
        <v>548</v>
      </c>
      <c r="E231" s="99" t="s">
        <v>228</v>
      </c>
      <c r="F231" s="101">
        <v>1348.8</v>
      </c>
      <c r="G231" s="99" t="s">
        <v>545</v>
      </c>
      <c r="H231" s="99" t="s">
        <v>1</v>
      </c>
      <c r="I231" s="110">
        <v>1348.8</v>
      </c>
      <c r="J231" s="102">
        <v>94415999.999999985</v>
      </c>
      <c r="K231" s="102">
        <v>72287698.34694241</v>
      </c>
      <c r="L231" s="102">
        <v>12971434.242098706</v>
      </c>
      <c r="M231" s="111">
        <f t="shared" si="8"/>
        <v>179675132.58904111</v>
      </c>
    </row>
    <row r="232" spans="2:13" ht="45" x14ac:dyDescent="0.25">
      <c r="B232" s="99">
        <v>10</v>
      </c>
      <c r="C232" s="112" t="s">
        <v>1003</v>
      </c>
      <c r="D232" s="99" t="s">
        <v>548</v>
      </c>
      <c r="E232" s="99" t="s">
        <v>229</v>
      </c>
      <c r="F232" s="101">
        <v>1114.82</v>
      </c>
      <c r="G232" s="99" t="s">
        <v>546</v>
      </c>
      <c r="H232" s="99" t="s">
        <v>1</v>
      </c>
      <c r="I232" s="110">
        <v>1114.82</v>
      </c>
      <c r="J232" s="102">
        <v>0</v>
      </c>
      <c r="K232" s="102">
        <v>0</v>
      </c>
      <c r="L232" s="102">
        <v>0</v>
      </c>
      <c r="M232" s="111">
        <f t="shared" si="8"/>
        <v>0</v>
      </c>
    </row>
    <row r="233" spans="2:13" ht="38.25" customHeight="1" x14ac:dyDescent="0.25">
      <c r="B233" s="99">
        <v>11</v>
      </c>
      <c r="C233" s="112" t="s">
        <v>1075</v>
      </c>
      <c r="D233" s="99" t="s">
        <v>548</v>
      </c>
      <c r="E233" s="99" t="s">
        <v>235</v>
      </c>
      <c r="F233" s="101">
        <v>4409.2700000000004</v>
      </c>
      <c r="G233" s="99" t="s">
        <v>547</v>
      </c>
      <c r="H233" s="99" t="s">
        <v>1</v>
      </c>
      <c r="I233" s="110">
        <v>4409.2700000000004</v>
      </c>
      <c r="J233" s="102">
        <v>0.36356163769960403</v>
      </c>
      <c r="K233" s="102">
        <v>0</v>
      </c>
      <c r="L233" s="102">
        <v>0</v>
      </c>
      <c r="M233" s="111">
        <f t="shared" si="8"/>
        <v>0.36356163769960403</v>
      </c>
    </row>
    <row r="234" spans="2:13" ht="22.5" customHeight="1" x14ac:dyDescent="0.25">
      <c r="B234" s="181">
        <v>12</v>
      </c>
      <c r="C234" s="185" t="s">
        <v>1026</v>
      </c>
      <c r="D234" s="181" t="s">
        <v>548</v>
      </c>
      <c r="E234" s="99" t="s">
        <v>245</v>
      </c>
      <c r="F234" s="183">
        <v>2118.88</v>
      </c>
      <c r="G234" s="113">
        <v>42391</v>
      </c>
      <c r="H234" s="99" t="s">
        <v>1</v>
      </c>
      <c r="I234" s="110">
        <v>1059.0899999999999</v>
      </c>
      <c r="J234" s="102">
        <v>0</v>
      </c>
      <c r="K234" s="102">
        <v>0</v>
      </c>
      <c r="L234" s="102">
        <v>0</v>
      </c>
      <c r="M234" s="111">
        <f t="shared" si="8"/>
        <v>0</v>
      </c>
    </row>
    <row r="235" spans="2:13" ht="22.5" customHeight="1" x14ac:dyDescent="0.25">
      <c r="B235" s="181"/>
      <c r="C235" s="185"/>
      <c r="D235" s="181"/>
      <c r="E235" s="99" t="s">
        <v>246</v>
      </c>
      <c r="F235" s="183"/>
      <c r="G235" s="113">
        <v>42523</v>
      </c>
      <c r="H235" s="99" t="s">
        <v>10</v>
      </c>
      <c r="I235" s="110">
        <v>1059.79</v>
      </c>
      <c r="J235" s="102">
        <v>0.17828767187893391</v>
      </c>
      <c r="K235" s="102">
        <v>0</v>
      </c>
      <c r="L235" s="102">
        <v>0</v>
      </c>
      <c r="M235" s="111">
        <f t="shared" si="8"/>
        <v>0.17828767187893391</v>
      </c>
    </row>
    <row r="236" spans="2:13" ht="22.5" customHeight="1" x14ac:dyDescent="0.25">
      <c r="B236" s="181">
        <v>13</v>
      </c>
      <c r="C236" s="182" t="s">
        <v>992</v>
      </c>
      <c r="D236" s="181" t="s">
        <v>548</v>
      </c>
      <c r="E236" s="99" t="s">
        <v>261</v>
      </c>
      <c r="F236" s="101">
        <v>3040.24</v>
      </c>
      <c r="G236" s="113">
        <v>42825</v>
      </c>
      <c r="H236" s="99" t="s">
        <v>1</v>
      </c>
      <c r="I236" s="110">
        <v>480.06</v>
      </c>
      <c r="J236" s="102">
        <v>0</v>
      </c>
      <c r="K236" s="102">
        <v>0</v>
      </c>
      <c r="L236" s="102">
        <v>0</v>
      </c>
      <c r="M236" s="111">
        <f t="shared" si="8"/>
        <v>0</v>
      </c>
    </row>
    <row r="237" spans="2:13" ht="22.5" customHeight="1" x14ac:dyDescent="0.25">
      <c r="B237" s="181"/>
      <c r="C237" s="182"/>
      <c r="D237" s="181"/>
      <c r="E237" s="99" t="s">
        <v>262</v>
      </c>
      <c r="F237" s="101">
        <v>3040.24</v>
      </c>
      <c r="G237" s="113">
        <v>42951</v>
      </c>
      <c r="H237" s="99" t="s">
        <v>10</v>
      </c>
      <c r="I237" s="110">
        <v>2560.1799999999998</v>
      </c>
      <c r="J237" s="102">
        <v>0</v>
      </c>
      <c r="K237" s="102">
        <v>-9.2190264871675684E-3</v>
      </c>
      <c r="L237" s="102">
        <v>9.2190264871675684E-3</v>
      </c>
      <c r="M237" s="111">
        <f t="shared" si="8"/>
        <v>0</v>
      </c>
    </row>
    <row r="238" spans="2:13" ht="39" customHeight="1" x14ac:dyDescent="0.25">
      <c r="B238" s="99">
        <v>14</v>
      </c>
      <c r="C238" s="112" t="s">
        <v>1001</v>
      </c>
      <c r="D238" s="99" t="s">
        <v>548</v>
      </c>
      <c r="E238" s="99" t="s">
        <v>263</v>
      </c>
      <c r="F238" s="110">
        <v>3203.64</v>
      </c>
      <c r="G238" s="113">
        <v>42985</v>
      </c>
      <c r="H238" s="99" t="s">
        <v>1</v>
      </c>
      <c r="I238" s="110">
        <v>3203.64</v>
      </c>
      <c r="J238" s="102">
        <v>10027.367123283446</v>
      </c>
      <c r="K238" s="102">
        <v>82.077731657003696</v>
      </c>
      <c r="L238" s="102">
        <v>76.922268342996304</v>
      </c>
      <c r="M238" s="111">
        <f t="shared" si="8"/>
        <v>10186.367123283446</v>
      </c>
    </row>
    <row r="239" spans="2:13" ht="28.5" customHeight="1" x14ac:dyDescent="0.25">
      <c r="B239" s="181">
        <v>15</v>
      </c>
      <c r="C239" s="190" t="s">
        <v>1015</v>
      </c>
      <c r="D239" s="99" t="s">
        <v>548</v>
      </c>
      <c r="E239" s="99" t="s">
        <v>264</v>
      </c>
      <c r="F239" s="180">
        <v>1830</v>
      </c>
      <c r="G239" s="113">
        <v>42990</v>
      </c>
      <c r="H239" s="99" t="s">
        <v>1</v>
      </c>
      <c r="I239" s="110">
        <v>565.07000000000005</v>
      </c>
      <c r="J239" s="102">
        <v>11301441.199999999</v>
      </c>
      <c r="K239" s="102">
        <v>4727942.1748662814</v>
      </c>
      <c r="L239" s="102">
        <v>404641.70095700561</v>
      </c>
      <c r="M239" s="111">
        <f t="shared" si="8"/>
        <v>16434025.075823287</v>
      </c>
    </row>
    <row r="240" spans="2:13" ht="28.5" customHeight="1" x14ac:dyDescent="0.25">
      <c r="B240" s="181"/>
      <c r="C240" s="190"/>
      <c r="D240" s="99" t="s">
        <v>548</v>
      </c>
      <c r="E240" s="99" t="s">
        <v>1036</v>
      </c>
      <c r="F240" s="180"/>
      <c r="G240" s="113">
        <v>43060</v>
      </c>
      <c r="H240" s="99" t="s">
        <v>10</v>
      </c>
      <c r="I240" s="110">
        <v>1264.93</v>
      </c>
      <c r="J240" s="102">
        <v>25898438.133799922</v>
      </c>
      <c r="K240" s="102">
        <v>10659399.13188323</v>
      </c>
      <c r="L240" s="102">
        <v>671214.76798663347</v>
      </c>
      <c r="M240" s="111">
        <f t="shared" si="8"/>
        <v>37229052.033669785</v>
      </c>
    </row>
    <row r="241" spans="1:14" ht="25.5" customHeight="1" x14ac:dyDescent="0.25">
      <c r="B241" s="181">
        <v>16</v>
      </c>
      <c r="C241" s="182" t="s">
        <v>993</v>
      </c>
      <c r="D241" s="181" t="s">
        <v>548</v>
      </c>
      <c r="E241" s="99" t="s">
        <v>267</v>
      </c>
      <c r="F241" s="183">
        <v>2216.7199999999998</v>
      </c>
      <c r="G241" s="113" t="s">
        <v>726</v>
      </c>
      <c r="H241" s="99" t="s">
        <v>1</v>
      </c>
      <c r="I241" s="110">
        <v>1856.18</v>
      </c>
      <c r="J241" s="102">
        <v>0</v>
      </c>
      <c r="K241" s="102">
        <v>0</v>
      </c>
      <c r="L241" s="102">
        <v>0</v>
      </c>
      <c r="M241" s="111">
        <f t="shared" si="8"/>
        <v>0</v>
      </c>
    </row>
    <row r="242" spans="1:14" ht="25.5" customHeight="1" x14ac:dyDescent="0.25">
      <c r="B242" s="181"/>
      <c r="C242" s="182"/>
      <c r="D242" s="181"/>
      <c r="E242" s="99" t="s">
        <v>268</v>
      </c>
      <c r="F242" s="183"/>
      <c r="G242" s="113" t="s">
        <v>725</v>
      </c>
      <c r="H242" s="99" t="s">
        <v>10</v>
      </c>
      <c r="I242" s="110">
        <v>360.54</v>
      </c>
      <c r="J242" s="102">
        <v>0</v>
      </c>
      <c r="K242" s="102">
        <v>0</v>
      </c>
      <c r="L242" s="102">
        <v>0</v>
      </c>
      <c r="M242" s="111">
        <f t="shared" si="8"/>
        <v>0</v>
      </c>
    </row>
    <row r="243" spans="1:14" ht="22.5" customHeight="1" x14ac:dyDescent="0.25">
      <c r="B243" s="181">
        <v>17</v>
      </c>
      <c r="C243" s="182" t="s">
        <v>1066</v>
      </c>
      <c r="D243" s="181" t="s">
        <v>548</v>
      </c>
      <c r="E243" s="99" t="s">
        <v>269</v>
      </c>
      <c r="F243" s="183">
        <v>2268.85</v>
      </c>
      <c r="G243" s="113" t="s">
        <v>1067</v>
      </c>
      <c r="H243" s="99" t="s">
        <v>1</v>
      </c>
      <c r="I243" s="110">
        <v>1426.46</v>
      </c>
      <c r="J243" s="102">
        <v>0</v>
      </c>
      <c r="K243" s="102">
        <v>0</v>
      </c>
      <c r="L243" s="102">
        <v>0</v>
      </c>
      <c r="M243" s="111">
        <f>SUM(J243:L243)</f>
        <v>0</v>
      </c>
    </row>
    <row r="244" spans="1:14" ht="22.5" customHeight="1" x14ac:dyDescent="0.25">
      <c r="B244" s="181"/>
      <c r="C244" s="182"/>
      <c r="D244" s="181"/>
      <c r="E244" s="99" t="s">
        <v>270</v>
      </c>
      <c r="F244" s="183"/>
      <c r="G244" s="113" t="s">
        <v>686</v>
      </c>
      <c r="H244" s="99" t="s">
        <v>10</v>
      </c>
      <c r="I244" s="110">
        <v>842.39</v>
      </c>
      <c r="J244" s="102">
        <v>0</v>
      </c>
      <c r="K244" s="102">
        <v>0</v>
      </c>
      <c r="L244" s="102">
        <v>0</v>
      </c>
      <c r="M244" s="111">
        <f>SUM(J244:L244)</f>
        <v>0</v>
      </c>
    </row>
    <row r="245" spans="1:14" ht="22.5" customHeight="1" x14ac:dyDescent="0.25">
      <c r="B245" s="181">
        <v>18</v>
      </c>
      <c r="C245" s="184" t="s">
        <v>1068</v>
      </c>
      <c r="D245" s="181" t="s">
        <v>548</v>
      </c>
      <c r="E245" s="99" t="s">
        <v>274</v>
      </c>
      <c r="F245" s="101" t="s">
        <v>743</v>
      </c>
      <c r="G245" s="113" t="s">
        <v>720</v>
      </c>
      <c r="H245" s="99" t="s">
        <v>1</v>
      </c>
      <c r="I245" s="110">
        <v>624.28</v>
      </c>
      <c r="J245" s="102">
        <v>0</v>
      </c>
      <c r="K245" s="102">
        <v>0</v>
      </c>
      <c r="L245" s="102">
        <v>0</v>
      </c>
      <c r="M245" s="111">
        <f>SUM(J245:L245)</f>
        <v>0</v>
      </c>
    </row>
    <row r="246" spans="1:14" ht="22.5" customHeight="1" x14ac:dyDescent="0.25">
      <c r="B246" s="181"/>
      <c r="C246" s="184"/>
      <c r="D246" s="181"/>
      <c r="E246" s="99" t="s">
        <v>275</v>
      </c>
      <c r="F246" s="101" t="s">
        <v>743</v>
      </c>
      <c r="G246" s="113" t="s">
        <v>1069</v>
      </c>
      <c r="H246" s="99" t="s">
        <v>10</v>
      </c>
      <c r="I246" s="110">
        <v>118.79</v>
      </c>
      <c r="J246" s="102">
        <v>0</v>
      </c>
      <c r="K246" s="102">
        <v>0</v>
      </c>
      <c r="L246" s="102">
        <v>0</v>
      </c>
      <c r="M246" s="111">
        <f>SUM(J246:L246)</f>
        <v>0</v>
      </c>
    </row>
    <row r="247" spans="1:14" s="2" customFormat="1" ht="22.5" customHeight="1" x14ac:dyDescent="0.25">
      <c r="A247" s="1"/>
      <c r="B247" s="108"/>
      <c r="C247" s="108"/>
      <c r="D247" s="192" t="s">
        <v>548</v>
      </c>
      <c r="E247" s="192"/>
      <c r="F247" s="194" t="s">
        <v>4</v>
      </c>
      <c r="G247" s="194"/>
      <c r="H247" s="194"/>
      <c r="I247" s="101" t="s">
        <v>903</v>
      </c>
      <c r="J247" s="118">
        <f>SUM(J221:J246)</f>
        <v>245838030.76332048</v>
      </c>
      <c r="K247" s="118">
        <f>SUM(K221:K246)</f>
        <v>361849487.69715983</v>
      </c>
      <c r="L247" s="118">
        <f>SUM(L221:L246)</f>
        <v>264786441.70867023</v>
      </c>
      <c r="M247" s="118">
        <f>SUM(M221:M246)</f>
        <v>872473960.16915059</v>
      </c>
      <c r="N247" s="89"/>
    </row>
    <row r="248" spans="1:14" s="2" customFormat="1" ht="22.5" customHeight="1" x14ac:dyDescent="0.25">
      <c r="A248" s="1"/>
      <c r="B248" s="138"/>
      <c r="C248" s="138"/>
      <c r="D248" s="141"/>
      <c r="E248" s="141"/>
      <c r="F248" s="142"/>
      <c r="G248" s="142"/>
      <c r="H248" s="142"/>
      <c r="I248" s="143"/>
      <c r="J248" s="144"/>
      <c r="K248" s="144"/>
      <c r="L248" s="144"/>
      <c r="M248" s="144"/>
      <c r="N248" s="89"/>
    </row>
    <row r="249" spans="1:14" x14ac:dyDescent="0.25">
      <c r="B249" s="126"/>
      <c r="C249" s="137"/>
      <c r="D249" s="126"/>
      <c r="E249" s="126"/>
      <c r="F249" s="128"/>
      <c r="G249" s="126"/>
      <c r="H249" s="126"/>
      <c r="I249" s="126"/>
      <c r="J249" s="130"/>
      <c r="K249" s="131">
        <f>SUM(K247:L247)</f>
        <v>626635929.40583003</v>
      </c>
      <c r="L249" s="130"/>
      <c r="M249" s="130"/>
    </row>
    <row r="250" spans="1:14" s="2" customFormat="1" ht="28.5" customHeight="1" x14ac:dyDescent="0.25">
      <c r="A250" s="1"/>
      <c r="B250" s="103" t="s">
        <v>417</v>
      </c>
      <c r="C250" s="104" t="s">
        <v>418</v>
      </c>
      <c r="D250" s="104" t="s">
        <v>419</v>
      </c>
      <c r="E250" s="103" t="s">
        <v>420</v>
      </c>
      <c r="F250" s="105" t="s">
        <v>421</v>
      </c>
      <c r="G250" s="103" t="s">
        <v>422</v>
      </c>
      <c r="H250" s="103" t="s">
        <v>423</v>
      </c>
      <c r="I250" s="103" t="s">
        <v>424</v>
      </c>
      <c r="J250" s="106" t="s">
        <v>425</v>
      </c>
      <c r="K250" s="106" t="s">
        <v>3</v>
      </c>
      <c r="L250" s="106" t="s">
        <v>5</v>
      </c>
      <c r="M250" s="106" t="s">
        <v>426</v>
      </c>
      <c r="N250" s="82"/>
    </row>
    <row r="251" spans="1:14" s="2" customFormat="1" ht="15.75" customHeight="1" x14ac:dyDescent="0.25">
      <c r="A251" s="1"/>
      <c r="B251" s="187" t="s">
        <v>743</v>
      </c>
      <c r="C251" s="187"/>
      <c r="D251" s="187"/>
      <c r="E251" s="187"/>
      <c r="F251" s="107" t="s">
        <v>427</v>
      </c>
      <c r="G251" s="187" t="s">
        <v>743</v>
      </c>
      <c r="H251" s="187"/>
      <c r="I251" s="108" t="s">
        <v>427</v>
      </c>
      <c r="J251" s="109"/>
      <c r="K251" s="109"/>
      <c r="L251" s="109"/>
      <c r="M251" s="109" t="s">
        <v>680</v>
      </c>
      <c r="N251" s="82"/>
    </row>
    <row r="252" spans="1:14" ht="22.5" x14ac:dyDescent="0.25">
      <c r="B252" s="99">
        <v>1</v>
      </c>
      <c r="C252" s="112" t="s">
        <v>868</v>
      </c>
      <c r="D252" s="99" t="s">
        <v>550</v>
      </c>
      <c r="E252" s="99" t="s">
        <v>232</v>
      </c>
      <c r="F252" s="101">
        <v>376.4</v>
      </c>
      <c r="G252" s="99" t="s">
        <v>502</v>
      </c>
      <c r="H252" s="99" t="s">
        <v>1</v>
      </c>
      <c r="I252" s="110">
        <v>376.4</v>
      </c>
      <c r="J252" s="102">
        <v>33876000.000000015</v>
      </c>
      <c r="K252" s="102">
        <v>27451714.868966032</v>
      </c>
      <c r="L252" s="102">
        <v>5720363.6241846494</v>
      </c>
      <c r="M252" s="111">
        <f>SUM(J252:L252)</f>
        <v>67048078.493150696</v>
      </c>
    </row>
    <row r="253" spans="1:14" s="2" customFormat="1" ht="22.5" customHeight="1" x14ac:dyDescent="0.25">
      <c r="A253" s="1"/>
      <c r="B253" s="108"/>
      <c r="C253" s="108"/>
      <c r="D253" s="192" t="s">
        <v>550</v>
      </c>
      <c r="E253" s="192"/>
      <c r="F253" s="194" t="s">
        <v>4</v>
      </c>
      <c r="G253" s="194"/>
      <c r="H253" s="194"/>
      <c r="I253" s="101" t="s">
        <v>903</v>
      </c>
      <c r="J253" s="118">
        <f>SUM(J252:J252)</f>
        <v>33876000.000000015</v>
      </c>
      <c r="K253" s="118">
        <f>SUM(K252:K252)</f>
        <v>27451714.868966032</v>
      </c>
      <c r="L253" s="118">
        <f>SUM(L252:L252)</f>
        <v>5720363.6241846494</v>
      </c>
      <c r="M253" s="118">
        <f>SUM(M252:M252)</f>
        <v>67048078.493150696</v>
      </c>
      <c r="N253" s="89"/>
    </row>
    <row r="254" spans="1:14" hidden="1" x14ac:dyDescent="0.25">
      <c r="B254" s="133"/>
      <c r="C254" s="139"/>
      <c r="D254" s="133"/>
      <c r="E254" s="133"/>
      <c r="F254" s="125"/>
      <c r="G254" s="133"/>
      <c r="H254" s="133"/>
      <c r="I254" s="133"/>
      <c r="J254" s="135"/>
      <c r="K254" s="140">
        <f>SUM(K253+L253)</f>
        <v>33172078.493150681</v>
      </c>
      <c r="L254" s="135"/>
      <c r="M254" s="135"/>
    </row>
    <row r="255" spans="1:14" x14ac:dyDescent="0.25">
      <c r="B255" s="126"/>
      <c r="C255" s="137"/>
      <c r="D255" s="126"/>
      <c r="E255" s="126"/>
      <c r="F255" s="128"/>
      <c r="G255" s="126"/>
      <c r="H255" s="126"/>
      <c r="I255" s="126"/>
      <c r="J255" s="130"/>
      <c r="K255" s="131">
        <f>SUM(K254:L254)</f>
        <v>33172078.493150681</v>
      </c>
      <c r="L255" s="130"/>
      <c r="M255" s="130"/>
    </row>
    <row r="256" spans="1:14" s="2" customFormat="1" ht="22.5" customHeight="1" x14ac:dyDescent="0.25">
      <c r="A256" s="1"/>
      <c r="B256" s="108"/>
      <c r="C256" s="196" t="s">
        <v>996</v>
      </c>
      <c r="D256" s="196"/>
      <c r="E256" s="196"/>
      <c r="F256" s="192" t="s">
        <v>619</v>
      </c>
      <c r="G256" s="192"/>
      <c r="H256" s="192"/>
      <c r="I256" s="101" t="s">
        <v>903</v>
      </c>
      <c r="J256" s="118">
        <f>SUM(J93+J127+J138+J149+J157+J170+J190+J206+J216+J247+J253)</f>
        <v>5499890539.5233049</v>
      </c>
      <c r="K256" s="118">
        <f>SUM(K93+K127+K138+K149+K157+K170+K190+K206+K216+K247+K253)</f>
        <v>8871604524.8425446</v>
      </c>
      <c r="L256" s="118">
        <f>SUM(L93+L127+L138+L149+L157+L170+L190+L206+L216+L247+L253)</f>
        <v>6212554165.3941011</v>
      </c>
      <c r="M256" s="118">
        <f>SUM(J256+K257)</f>
        <v>20584049229.759949</v>
      </c>
      <c r="N256" s="82"/>
    </row>
    <row r="257" spans="2:13" ht="22.5" customHeight="1" x14ac:dyDescent="0.25">
      <c r="B257" s="99"/>
      <c r="C257" s="196"/>
      <c r="D257" s="196"/>
      <c r="E257" s="196"/>
      <c r="F257" s="192" t="s">
        <v>679</v>
      </c>
      <c r="G257" s="192"/>
      <c r="H257" s="192"/>
      <c r="I257" s="181" t="s">
        <v>903</v>
      </c>
      <c r="J257" s="181"/>
      <c r="K257" s="123">
        <f>SUM(K256+L256)</f>
        <v>15084158690.236645</v>
      </c>
      <c r="L257" s="123"/>
      <c r="M257" s="124" t="s">
        <v>743</v>
      </c>
    </row>
    <row r="258" spans="2:13" x14ac:dyDescent="0.25"/>
    <row r="259" spans="2:13" x14ac:dyDescent="0.25"/>
    <row r="260" spans="2:13" x14ac:dyDescent="0.25"/>
    <row r="261" spans="2:13" x14ac:dyDescent="0.25"/>
    <row r="262" spans="2:13" x14ac:dyDescent="0.25"/>
    <row r="263" spans="2:13" x14ac:dyDescent="0.25"/>
    <row r="264" spans="2:13" x14ac:dyDescent="0.25"/>
    <row r="265" spans="2:13" x14ac:dyDescent="0.25"/>
    <row r="266" spans="2:13" x14ac:dyDescent="0.25"/>
    <row r="267" spans="2:13" x14ac:dyDescent="0.25"/>
    <row r="268" spans="2:13" x14ac:dyDescent="0.25"/>
    <row r="269" spans="2:13" x14ac:dyDescent="0.25"/>
    <row r="270" spans="2:13" x14ac:dyDescent="0.25"/>
    <row r="271" spans="2:13" x14ac:dyDescent="0.25"/>
    <row r="272" spans="2:13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</sheetData>
  <mergeCells count="310">
    <mergeCell ref="B236:B237"/>
    <mergeCell ref="C236:C237"/>
    <mergeCell ref="D236:D237"/>
    <mergeCell ref="D247:E247"/>
    <mergeCell ref="F247:H247"/>
    <mergeCell ref="G220:H220"/>
    <mergeCell ref="B102:B103"/>
    <mergeCell ref="B234:B235"/>
    <mergeCell ref="F241:F242"/>
    <mergeCell ref="F182:F183"/>
    <mergeCell ref="B241:B242"/>
    <mergeCell ref="D178:D179"/>
    <mergeCell ref="F133:F134"/>
    <mergeCell ref="F135:F136"/>
    <mergeCell ref="F122:F123"/>
    <mergeCell ref="F162:F163"/>
    <mergeCell ref="F118:F119"/>
    <mergeCell ref="F120:F121"/>
    <mergeCell ref="F178:F179"/>
    <mergeCell ref="F157:H157"/>
    <mergeCell ref="F206:H206"/>
    <mergeCell ref="B221:B222"/>
    <mergeCell ref="F31:F32"/>
    <mergeCell ref="B194:E194"/>
    <mergeCell ref="F149:H149"/>
    <mergeCell ref="B132:B134"/>
    <mergeCell ref="D120:D121"/>
    <mergeCell ref="F115:F117"/>
    <mergeCell ref="F99:F100"/>
    <mergeCell ref="F84:F85"/>
    <mergeCell ref="D122:D123"/>
    <mergeCell ref="B131:E131"/>
    <mergeCell ref="B142:E142"/>
    <mergeCell ref="B153:E153"/>
    <mergeCell ref="B161:E161"/>
    <mergeCell ref="B177:E177"/>
    <mergeCell ref="F165:F167"/>
    <mergeCell ref="F154:F155"/>
    <mergeCell ref="F52:F53"/>
    <mergeCell ref="F54:F55"/>
    <mergeCell ref="F138:H138"/>
    <mergeCell ref="F91:F92"/>
    <mergeCell ref="F86:F87"/>
    <mergeCell ref="F11:F12"/>
    <mergeCell ref="F19:F20"/>
    <mergeCell ref="F23:F24"/>
    <mergeCell ref="F26:F27"/>
    <mergeCell ref="F113:F114"/>
    <mergeCell ref="F127:H127"/>
    <mergeCell ref="F111:F112"/>
    <mergeCell ref="F15:F16"/>
    <mergeCell ref="B109:B110"/>
    <mergeCell ref="C21:C22"/>
    <mergeCell ref="B23:B24"/>
    <mergeCell ref="C23:C24"/>
    <mergeCell ref="D23:D24"/>
    <mergeCell ref="B122:B123"/>
    <mergeCell ref="C122:C123"/>
    <mergeCell ref="C26:C28"/>
    <mergeCell ref="B26:B28"/>
    <mergeCell ref="D26:D28"/>
    <mergeCell ref="F17:F18"/>
    <mergeCell ref="B118:B119"/>
    <mergeCell ref="C118:C119"/>
    <mergeCell ref="D118:D119"/>
    <mergeCell ref="F21:F22"/>
    <mergeCell ref="B31:B32"/>
    <mergeCell ref="G98:H98"/>
    <mergeCell ref="G131:H131"/>
    <mergeCell ref="G142:H142"/>
    <mergeCell ref="G153:H153"/>
    <mergeCell ref="G161:H161"/>
    <mergeCell ref="G177:H177"/>
    <mergeCell ref="G194:H194"/>
    <mergeCell ref="G210:H210"/>
    <mergeCell ref="F190:H190"/>
    <mergeCell ref="F195:F196"/>
    <mergeCell ref="F197:F198"/>
    <mergeCell ref="F199:F200"/>
    <mergeCell ref="F201:F202"/>
    <mergeCell ref="F203:F204"/>
    <mergeCell ref="F180:F181"/>
    <mergeCell ref="F186:F187"/>
    <mergeCell ref="F184:F185"/>
    <mergeCell ref="I257:J257"/>
    <mergeCell ref="C256:E257"/>
    <mergeCell ref="F256:H256"/>
    <mergeCell ref="F257:H257"/>
    <mergeCell ref="D253:E253"/>
    <mergeCell ref="F253:H253"/>
    <mergeCell ref="D188:D189"/>
    <mergeCell ref="F170:H170"/>
    <mergeCell ref="F213:F214"/>
    <mergeCell ref="C197:C198"/>
    <mergeCell ref="C201:C202"/>
    <mergeCell ref="C203:C204"/>
    <mergeCell ref="D241:D242"/>
    <mergeCell ref="F234:F235"/>
    <mergeCell ref="F221:F222"/>
    <mergeCell ref="F223:F224"/>
    <mergeCell ref="C234:C235"/>
    <mergeCell ref="D234:D235"/>
    <mergeCell ref="C241:C242"/>
    <mergeCell ref="F188:F189"/>
    <mergeCell ref="G251:H251"/>
    <mergeCell ref="F216:H216"/>
    <mergeCell ref="D206:E206"/>
    <mergeCell ref="F109:F110"/>
    <mergeCell ref="D52:D53"/>
    <mergeCell ref="D67:D68"/>
    <mergeCell ref="C78:C79"/>
    <mergeCell ref="D78:D79"/>
    <mergeCell ref="C72:C73"/>
    <mergeCell ref="D72:D73"/>
    <mergeCell ref="C44:C45"/>
    <mergeCell ref="D44:D45"/>
    <mergeCell ref="C46:C47"/>
    <mergeCell ref="D46:D47"/>
    <mergeCell ref="F44:F45"/>
    <mergeCell ref="F74:F75"/>
    <mergeCell ref="F78:F79"/>
    <mergeCell ref="F67:F68"/>
    <mergeCell ref="F72:F73"/>
    <mergeCell ref="F102:F103"/>
    <mergeCell ref="C104:C106"/>
    <mergeCell ref="D104:D106"/>
    <mergeCell ref="F46:F47"/>
    <mergeCell ref="C162:C163"/>
    <mergeCell ref="B162:B163"/>
    <mergeCell ref="D162:D163"/>
    <mergeCell ref="D190:E190"/>
    <mergeCell ref="B195:B196"/>
    <mergeCell ref="D182:D183"/>
    <mergeCell ref="B197:B198"/>
    <mergeCell ref="F62:F63"/>
    <mergeCell ref="F93:H93"/>
    <mergeCell ref="F80:F81"/>
    <mergeCell ref="F82:F83"/>
    <mergeCell ref="D157:E157"/>
    <mergeCell ref="C195:C196"/>
    <mergeCell ref="B188:B189"/>
    <mergeCell ref="C184:C185"/>
    <mergeCell ref="B154:B155"/>
    <mergeCell ref="D154:D155"/>
    <mergeCell ref="D149:E149"/>
    <mergeCell ref="D115:D117"/>
    <mergeCell ref="B135:B136"/>
    <mergeCell ref="C135:C136"/>
    <mergeCell ref="D132:D134"/>
    <mergeCell ref="D127:E127"/>
    <mergeCell ref="F104:F106"/>
    <mergeCell ref="D180:D181"/>
    <mergeCell ref="C199:C200"/>
    <mergeCell ref="B184:B185"/>
    <mergeCell ref="B182:B183"/>
    <mergeCell ref="D170:E170"/>
    <mergeCell ref="B178:B179"/>
    <mergeCell ref="D165:D167"/>
    <mergeCell ref="C165:C167"/>
    <mergeCell ref="B165:B167"/>
    <mergeCell ref="C180:C181"/>
    <mergeCell ref="C186:C187"/>
    <mergeCell ref="C188:C189"/>
    <mergeCell ref="D186:D187"/>
    <mergeCell ref="C178:C179"/>
    <mergeCell ref="B186:B187"/>
    <mergeCell ref="B180:B181"/>
    <mergeCell ref="B115:B117"/>
    <mergeCell ref="B111:B112"/>
    <mergeCell ref="D216:E216"/>
    <mergeCell ref="B210:E210"/>
    <mergeCell ref="B220:E220"/>
    <mergeCell ref="D82:D83"/>
    <mergeCell ref="C67:C68"/>
    <mergeCell ref="D111:D112"/>
    <mergeCell ref="C74:C75"/>
    <mergeCell ref="B74:B75"/>
    <mergeCell ref="D74:D75"/>
    <mergeCell ref="C80:C81"/>
    <mergeCell ref="D80:D81"/>
    <mergeCell ref="B80:B81"/>
    <mergeCell ref="B72:B73"/>
    <mergeCell ref="B82:B83"/>
    <mergeCell ref="C109:C110"/>
    <mergeCell ref="B91:B92"/>
    <mergeCell ref="C91:C92"/>
    <mergeCell ref="D91:D92"/>
    <mergeCell ref="C82:C83"/>
    <mergeCell ref="D135:D136"/>
    <mergeCell ref="C132:C134"/>
    <mergeCell ref="D138:E138"/>
    <mergeCell ref="B78:B79"/>
    <mergeCell ref="D93:E93"/>
    <mergeCell ref="C84:C85"/>
    <mergeCell ref="B84:B85"/>
    <mergeCell ref="D84:D85"/>
    <mergeCell ref="C86:C87"/>
    <mergeCell ref="B86:B87"/>
    <mergeCell ref="D86:D87"/>
    <mergeCell ref="D109:D110"/>
    <mergeCell ref="C113:C114"/>
    <mergeCell ref="C111:C112"/>
    <mergeCell ref="B2:M2"/>
    <mergeCell ref="B21:B22"/>
    <mergeCell ref="D21:D22"/>
    <mergeCell ref="C40:C41"/>
    <mergeCell ref="D40:D41"/>
    <mergeCell ref="B40:B41"/>
    <mergeCell ref="C42:C43"/>
    <mergeCell ref="D42:D43"/>
    <mergeCell ref="B42:B43"/>
    <mergeCell ref="C36:C37"/>
    <mergeCell ref="D36:D37"/>
    <mergeCell ref="B36:B37"/>
    <mergeCell ref="C38:C39"/>
    <mergeCell ref="C6:C7"/>
    <mergeCell ref="D6:D7"/>
    <mergeCell ref="B6:B7"/>
    <mergeCell ref="B5:E5"/>
    <mergeCell ref="C29:C30"/>
    <mergeCell ref="D29:D30"/>
    <mergeCell ref="B29:B30"/>
    <mergeCell ref="F33:F34"/>
    <mergeCell ref="F40:F41"/>
    <mergeCell ref="F42:F43"/>
    <mergeCell ref="G5:H5"/>
    <mergeCell ref="C11:C12"/>
    <mergeCell ref="B11:B12"/>
    <mergeCell ref="C62:C63"/>
    <mergeCell ref="B38:B39"/>
    <mergeCell ref="D38:D39"/>
    <mergeCell ref="C52:C53"/>
    <mergeCell ref="B44:B45"/>
    <mergeCell ref="D11:D12"/>
    <mergeCell ref="C15:C16"/>
    <mergeCell ref="B15:B16"/>
    <mergeCell ref="D15:D16"/>
    <mergeCell ref="D17:D18"/>
    <mergeCell ref="C17:C18"/>
    <mergeCell ref="B17:B18"/>
    <mergeCell ref="D19:D20"/>
    <mergeCell ref="C19:C20"/>
    <mergeCell ref="B19:B20"/>
    <mergeCell ref="D31:D32"/>
    <mergeCell ref="B33:B34"/>
    <mergeCell ref="C33:C34"/>
    <mergeCell ref="D33:D34"/>
    <mergeCell ref="C31:C32"/>
    <mergeCell ref="D184:D185"/>
    <mergeCell ref="F29:F30"/>
    <mergeCell ref="F36:F37"/>
    <mergeCell ref="F38:F39"/>
    <mergeCell ref="B251:E251"/>
    <mergeCell ref="B98:E98"/>
    <mergeCell ref="B99:B100"/>
    <mergeCell ref="C99:C100"/>
    <mergeCell ref="D102:D103"/>
    <mergeCell ref="C102:C103"/>
    <mergeCell ref="D99:D100"/>
    <mergeCell ref="C120:C121"/>
    <mergeCell ref="B120:B121"/>
    <mergeCell ref="D113:D114"/>
    <mergeCell ref="B113:B114"/>
    <mergeCell ref="C115:C117"/>
    <mergeCell ref="B104:B106"/>
    <mergeCell ref="C239:C240"/>
    <mergeCell ref="B239:B240"/>
    <mergeCell ref="C221:C222"/>
    <mergeCell ref="D223:D224"/>
    <mergeCell ref="D221:D222"/>
    <mergeCell ref="C154:C155"/>
    <mergeCell ref="C182:C183"/>
    <mergeCell ref="B46:B47"/>
    <mergeCell ref="B67:B68"/>
    <mergeCell ref="C70:C71"/>
    <mergeCell ref="B70:B71"/>
    <mergeCell ref="D70:D71"/>
    <mergeCell ref="D54:D55"/>
    <mergeCell ref="B54:B55"/>
    <mergeCell ref="D62:D63"/>
    <mergeCell ref="B62:B63"/>
    <mergeCell ref="C64:C65"/>
    <mergeCell ref="B64:B65"/>
    <mergeCell ref="D64:D65"/>
    <mergeCell ref="B52:B53"/>
    <mergeCell ref="C54:C55"/>
    <mergeCell ref="F239:F240"/>
    <mergeCell ref="B146:B148"/>
    <mergeCell ref="C146:C148"/>
    <mergeCell ref="D146:D148"/>
    <mergeCell ref="B243:B244"/>
    <mergeCell ref="C243:C244"/>
    <mergeCell ref="D243:D244"/>
    <mergeCell ref="F243:F244"/>
    <mergeCell ref="B245:B246"/>
    <mergeCell ref="C245:C246"/>
    <mergeCell ref="D245:D246"/>
    <mergeCell ref="B223:B224"/>
    <mergeCell ref="C223:C224"/>
    <mergeCell ref="B213:B214"/>
    <mergeCell ref="C213:C214"/>
    <mergeCell ref="D213:D214"/>
    <mergeCell ref="D195:D196"/>
    <mergeCell ref="D197:D198"/>
    <mergeCell ref="D199:D200"/>
    <mergeCell ref="D201:D202"/>
    <mergeCell ref="D203:D204"/>
    <mergeCell ref="B203:B204"/>
    <mergeCell ref="B201:B202"/>
    <mergeCell ref="B199:B200"/>
  </mergeCells>
  <dataValidations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6"/>
    <dataValidation allowBlank="1" showInputMessage="1" showErrorMessage="1" prompt="Ethanol X-70_x000a_Mod DD-42,43_x000a_Cogen IX-59" sqref="C245:C246"/>
  </dataValidations>
  <printOptions horizont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A228"/>
  <sheetViews>
    <sheetView showGridLines="0" workbookViewId="0">
      <selection activeCell="M129" sqref="B2:M129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9.85546875" style="1" customWidth="1"/>
    <col min="5" max="5" width="6.85546875" style="1" customWidth="1"/>
    <col min="6" max="6" width="11.28515625" style="3" customWidth="1"/>
    <col min="7" max="7" width="10.140625" style="3" customWidth="1"/>
    <col min="8" max="8" width="6.7109375" style="3" customWidth="1"/>
    <col min="9" max="9" width="9.5703125" style="3" customWidth="1"/>
    <col min="10" max="10" width="16.140625" style="5" customWidth="1"/>
    <col min="11" max="13" width="16.140625" style="5" bestFit="1" customWidth="1"/>
    <col min="14" max="14" width="5.85546875" style="88" customWidth="1"/>
    <col min="15" max="16379" width="9.140625" style="1" hidden="1"/>
    <col min="16380" max="16380" width="3.7109375" style="1" hidden="1"/>
    <col min="16381" max="16384" width="5.85546875" style="1" hidden="1"/>
  </cols>
  <sheetData>
    <row r="1" spans="2:14 16381:16381" ht="8.25" customHeight="1" thickBot="1" x14ac:dyDescent="0.3"/>
    <row r="2" spans="2:14 16381:16381" ht="21" customHeight="1" thickBot="1" x14ac:dyDescent="0.3">
      <c r="B2" s="204" t="s">
        <v>1088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2:14 16381:16381" ht="8.25" customHeight="1" x14ac:dyDescent="0.25"/>
    <row r="4" spans="2:14 16381:16381" ht="28.5" customHeight="1" x14ac:dyDescent="0.25">
      <c r="B4" s="145" t="s">
        <v>417</v>
      </c>
      <c r="C4" s="146" t="s">
        <v>418</v>
      </c>
      <c r="D4" s="146" t="s">
        <v>419</v>
      </c>
      <c r="E4" s="145" t="s">
        <v>420</v>
      </c>
      <c r="F4" s="147" t="s">
        <v>572</v>
      </c>
      <c r="G4" s="147" t="s">
        <v>422</v>
      </c>
      <c r="H4" s="147" t="s">
        <v>423</v>
      </c>
      <c r="I4" s="147" t="s">
        <v>424</v>
      </c>
      <c r="J4" s="148" t="s">
        <v>425</v>
      </c>
      <c r="K4" s="148" t="s">
        <v>3</v>
      </c>
      <c r="L4" s="148" t="s">
        <v>573</v>
      </c>
      <c r="M4" s="148" t="s">
        <v>574</v>
      </c>
    </row>
    <row r="5" spans="2:14 16381:16381" s="2" customFormat="1" ht="15.75" customHeight="1" x14ac:dyDescent="0.25">
      <c r="B5" s="187" t="s">
        <v>743</v>
      </c>
      <c r="C5" s="187"/>
      <c r="D5" s="187"/>
      <c r="E5" s="187"/>
      <c r="F5" s="107" t="s">
        <v>427</v>
      </c>
      <c r="G5" s="187" t="s">
        <v>743</v>
      </c>
      <c r="H5" s="187"/>
      <c r="I5" s="108" t="s">
        <v>427</v>
      </c>
      <c r="J5" s="109"/>
      <c r="K5" s="109"/>
      <c r="L5" s="109"/>
      <c r="M5" s="109" t="s">
        <v>680</v>
      </c>
      <c r="N5" s="88"/>
      <c r="XFA5" s="1"/>
    </row>
    <row r="6" spans="2:14 16381:16381" ht="26.25" customHeight="1" x14ac:dyDescent="0.25">
      <c r="B6" s="181">
        <v>1</v>
      </c>
      <c r="C6" s="185" t="s">
        <v>753</v>
      </c>
      <c r="D6" s="181" t="s">
        <v>549</v>
      </c>
      <c r="E6" s="99" t="s">
        <v>48</v>
      </c>
      <c r="F6" s="183">
        <v>527.85</v>
      </c>
      <c r="G6" s="101" t="s">
        <v>579</v>
      </c>
      <c r="H6" s="101" t="s">
        <v>1</v>
      </c>
      <c r="I6" s="101">
        <v>262.35000000000002</v>
      </c>
      <c r="J6" s="102">
        <v>26234999.999999978</v>
      </c>
      <c r="K6" s="102">
        <v>17174315.623200603</v>
      </c>
      <c r="L6" s="102">
        <v>16712941.979539124</v>
      </c>
      <c r="M6" s="111">
        <f>SUM(J6:L6)</f>
        <v>60122257.602739707</v>
      </c>
    </row>
    <row r="7" spans="2:14 16381:16381" ht="26.25" customHeight="1" x14ac:dyDescent="0.25">
      <c r="B7" s="181"/>
      <c r="C7" s="207"/>
      <c r="D7" s="181"/>
      <c r="E7" s="99" t="s">
        <v>49</v>
      </c>
      <c r="F7" s="183"/>
      <c r="G7" s="101" t="s">
        <v>577</v>
      </c>
      <c r="H7" s="101" t="s">
        <v>10</v>
      </c>
      <c r="I7" s="101">
        <v>265.5</v>
      </c>
      <c r="J7" s="102">
        <v>26550000</v>
      </c>
      <c r="K7" s="102">
        <v>42346889.333337963</v>
      </c>
      <c r="L7" s="102">
        <v>21737836.276251081</v>
      </c>
      <c r="M7" s="111">
        <f>SUM(J7:L7)</f>
        <v>90634725.60958904</v>
      </c>
    </row>
    <row r="8" spans="2:14 16381:16381" ht="23.25" customHeight="1" x14ac:dyDescent="0.25">
      <c r="B8" s="181"/>
      <c r="C8" s="207"/>
      <c r="D8" s="181"/>
      <c r="E8" s="99" t="s">
        <v>63</v>
      </c>
      <c r="F8" s="101">
        <v>100</v>
      </c>
      <c r="G8" s="101" t="s">
        <v>580</v>
      </c>
      <c r="H8" s="101" t="s">
        <v>1</v>
      </c>
      <c r="I8" s="101">
        <v>100</v>
      </c>
      <c r="J8" s="102">
        <v>4999999.9999999991</v>
      </c>
      <c r="K8" s="102">
        <v>3768690.7616423341</v>
      </c>
      <c r="L8" s="102">
        <v>4428416.2383576659</v>
      </c>
      <c r="M8" s="111">
        <f>SUM(J8:L8)</f>
        <v>13197107</v>
      </c>
    </row>
    <row r="9" spans="2:14 16381:16381" ht="22.5" customHeight="1" x14ac:dyDescent="0.25">
      <c r="B9" s="181">
        <v>2</v>
      </c>
      <c r="C9" s="185" t="s">
        <v>754</v>
      </c>
      <c r="D9" s="181" t="s">
        <v>549</v>
      </c>
      <c r="E9" s="99" t="s">
        <v>50</v>
      </c>
      <c r="F9" s="183">
        <v>540</v>
      </c>
      <c r="G9" s="101" t="s">
        <v>581</v>
      </c>
      <c r="H9" s="101" t="s">
        <v>1</v>
      </c>
      <c r="I9" s="101">
        <v>284</v>
      </c>
      <c r="J9" s="102">
        <v>23114151.260273974</v>
      </c>
      <c r="K9" s="102">
        <v>7520333.2184409834</v>
      </c>
      <c r="L9" s="102">
        <v>4050387.9733398394</v>
      </c>
      <c r="M9" s="111">
        <f>SUM(J9:L9)</f>
        <v>34684872.452054799</v>
      </c>
    </row>
    <row r="10" spans="2:14 16381:16381" ht="22.5" customHeight="1" x14ac:dyDescent="0.25">
      <c r="B10" s="181"/>
      <c r="C10" s="185"/>
      <c r="D10" s="181"/>
      <c r="E10" s="99" t="s">
        <v>51</v>
      </c>
      <c r="F10" s="183"/>
      <c r="G10" s="101" t="s">
        <v>93</v>
      </c>
      <c r="H10" s="101" t="s">
        <v>10</v>
      </c>
      <c r="I10" s="101">
        <v>256</v>
      </c>
      <c r="J10" s="102">
        <v>25600000.000000007</v>
      </c>
      <c r="K10" s="102">
        <v>8239024.9305595774</v>
      </c>
      <c r="L10" s="102">
        <v>3241467.2749198726</v>
      </c>
      <c r="M10" s="111">
        <f>SUM(J10:L10)</f>
        <v>37080492.205479458</v>
      </c>
    </row>
    <row r="11" spans="2:14 16381:16381" s="2" customFormat="1" ht="22.5" customHeight="1" x14ac:dyDescent="0.25">
      <c r="B11" s="108"/>
      <c r="C11" s="108"/>
      <c r="D11" s="200" t="s">
        <v>549</v>
      </c>
      <c r="E11" s="200"/>
      <c r="F11" s="202" t="s">
        <v>4</v>
      </c>
      <c r="G11" s="202"/>
      <c r="H11" s="202"/>
      <c r="I11" s="101" t="s">
        <v>903</v>
      </c>
      <c r="J11" s="149">
        <f>SUM(J6:J10)</f>
        <v>106499151.26027396</v>
      </c>
      <c r="K11" s="149">
        <f>SUM(K6:K10)</f>
        <v>79049253.867181465</v>
      </c>
      <c r="L11" s="149">
        <f>SUM(L6:L10)</f>
        <v>50171049.742407583</v>
      </c>
      <c r="M11" s="149">
        <f>SUM(M6:M10)</f>
        <v>235719454.86986297</v>
      </c>
      <c r="N11" s="88"/>
      <c r="XFA11" s="1"/>
    </row>
    <row r="12" spans="2:14 16381:16381" x14ac:dyDescent="0.25">
      <c r="J12" s="85"/>
      <c r="K12" s="53">
        <f>SUM(K11:L11)</f>
        <v>129220303.60958904</v>
      </c>
      <c r="L12" s="85"/>
    </row>
    <row r="13" spans="2:14 16381:16381" x14ac:dyDescent="0.25"/>
    <row r="14" spans="2:14 16381:16381" ht="28.5" customHeight="1" x14ac:dyDescent="0.25">
      <c r="B14" s="145" t="s">
        <v>417</v>
      </c>
      <c r="C14" s="146" t="s">
        <v>418</v>
      </c>
      <c r="D14" s="146" t="s">
        <v>419</v>
      </c>
      <c r="E14" s="145" t="s">
        <v>420</v>
      </c>
      <c r="F14" s="147" t="s">
        <v>572</v>
      </c>
      <c r="G14" s="147" t="s">
        <v>422</v>
      </c>
      <c r="H14" s="147" t="s">
        <v>423</v>
      </c>
      <c r="I14" s="147" t="s">
        <v>424</v>
      </c>
      <c r="J14" s="148" t="s">
        <v>425</v>
      </c>
      <c r="K14" s="148" t="s">
        <v>3</v>
      </c>
      <c r="L14" s="148" t="s">
        <v>573</v>
      </c>
      <c r="M14" s="148" t="s">
        <v>574</v>
      </c>
    </row>
    <row r="15" spans="2:14 16381:16381" s="2" customFormat="1" ht="15.75" customHeight="1" x14ac:dyDescent="0.25">
      <c r="B15" s="187" t="s">
        <v>743</v>
      </c>
      <c r="C15" s="187"/>
      <c r="D15" s="187"/>
      <c r="E15" s="187"/>
      <c r="F15" s="107" t="s">
        <v>427</v>
      </c>
      <c r="G15" s="187" t="s">
        <v>743</v>
      </c>
      <c r="H15" s="187"/>
      <c r="I15" s="108" t="s">
        <v>427</v>
      </c>
      <c r="J15" s="109"/>
      <c r="K15" s="109"/>
      <c r="L15" s="109"/>
      <c r="M15" s="109" t="s">
        <v>680</v>
      </c>
      <c r="N15" s="88"/>
      <c r="XFA15" s="1"/>
    </row>
    <row r="16" spans="2:14 16381:16381" ht="25.5" customHeight="1" x14ac:dyDescent="0.25">
      <c r="B16" s="99">
        <v>1</v>
      </c>
      <c r="C16" s="112" t="s">
        <v>755</v>
      </c>
      <c r="D16" s="99" t="s">
        <v>526</v>
      </c>
      <c r="E16" s="99" t="s">
        <v>67</v>
      </c>
      <c r="F16" s="101">
        <v>47.25</v>
      </c>
      <c r="G16" s="101" t="s">
        <v>68</v>
      </c>
      <c r="H16" s="101" t="s">
        <v>1</v>
      </c>
      <c r="I16" s="101">
        <v>47.25</v>
      </c>
      <c r="J16" s="102">
        <v>3545230.6027397253</v>
      </c>
      <c r="K16" s="102">
        <v>12360330.362699097</v>
      </c>
      <c r="L16" s="102">
        <v>12207189.603054328</v>
      </c>
      <c r="M16" s="111">
        <f>SUM(J16:L16)</f>
        <v>28112750.56849315</v>
      </c>
    </row>
    <row r="17" spans="2:14 16381:16381" ht="25.5" customHeight="1" x14ac:dyDescent="0.25">
      <c r="B17" s="181">
        <v>2</v>
      </c>
      <c r="C17" s="185" t="s">
        <v>756</v>
      </c>
      <c r="D17" s="181" t="s">
        <v>526</v>
      </c>
      <c r="E17" s="99" t="s">
        <v>43</v>
      </c>
      <c r="F17" s="183">
        <v>540</v>
      </c>
      <c r="G17" s="101" t="s">
        <v>589</v>
      </c>
      <c r="H17" s="101" t="s">
        <v>1</v>
      </c>
      <c r="I17" s="101">
        <v>298.35000000000002</v>
      </c>
      <c r="J17" s="102">
        <v>0</v>
      </c>
      <c r="K17" s="102">
        <v>0</v>
      </c>
      <c r="L17" s="102">
        <v>0</v>
      </c>
      <c r="M17" s="111">
        <f>SUM(J17:L17)</f>
        <v>0</v>
      </c>
    </row>
    <row r="18" spans="2:14 16381:16381" ht="25.5" customHeight="1" x14ac:dyDescent="0.25">
      <c r="B18" s="181"/>
      <c r="C18" s="185"/>
      <c r="D18" s="181"/>
      <c r="E18" s="99" t="s">
        <v>44</v>
      </c>
      <c r="F18" s="183"/>
      <c r="G18" s="101" t="s">
        <v>576</v>
      </c>
      <c r="H18" s="101" t="s">
        <v>10</v>
      </c>
      <c r="I18" s="101">
        <v>241.65</v>
      </c>
      <c r="J18" s="102">
        <v>0</v>
      </c>
      <c r="K18" s="102">
        <v>-3.0036779860315256E-2</v>
      </c>
      <c r="L18" s="102">
        <v>3.0036779860315256E-2</v>
      </c>
      <c r="M18" s="111">
        <f>SUM(J18:L18)</f>
        <v>0</v>
      </c>
    </row>
    <row r="19" spans="2:14 16381:16381" ht="25.5" customHeight="1" x14ac:dyDescent="0.25">
      <c r="B19" s="99">
        <v>3</v>
      </c>
      <c r="C19" s="112" t="s">
        <v>757</v>
      </c>
      <c r="D19" s="99" t="s">
        <v>526</v>
      </c>
      <c r="E19" s="99" t="s">
        <v>45</v>
      </c>
      <c r="F19" s="101">
        <v>523.79999999999995</v>
      </c>
      <c r="G19" s="101" t="s">
        <v>46</v>
      </c>
      <c r="H19" s="101" t="s">
        <v>10</v>
      </c>
      <c r="I19" s="101">
        <v>262.8</v>
      </c>
      <c r="J19" s="102">
        <v>0</v>
      </c>
      <c r="K19" s="102">
        <v>0</v>
      </c>
      <c r="L19" s="102">
        <v>0</v>
      </c>
      <c r="M19" s="111">
        <f>SUM(J19:L19)</f>
        <v>0</v>
      </c>
    </row>
    <row r="20" spans="2:14 16381:16381" s="2" customFormat="1" ht="22.5" customHeight="1" x14ac:dyDescent="0.25">
      <c r="B20" s="108"/>
      <c r="C20" s="108"/>
      <c r="D20" s="200" t="s">
        <v>667</v>
      </c>
      <c r="E20" s="200"/>
      <c r="F20" s="202" t="s">
        <v>4</v>
      </c>
      <c r="G20" s="202"/>
      <c r="H20" s="202"/>
      <c r="I20" s="101" t="s">
        <v>903</v>
      </c>
      <c r="J20" s="149">
        <f>SUM(J16:J19)</f>
        <v>3545230.6027397253</v>
      </c>
      <c r="K20" s="149">
        <f>SUM(K16:K19)</f>
        <v>12360330.332662318</v>
      </c>
      <c r="L20" s="149">
        <f>SUM(L16:L19)</f>
        <v>12207189.633091107</v>
      </c>
      <c r="M20" s="149">
        <f>SUM(M16:M19)</f>
        <v>28112750.56849315</v>
      </c>
      <c r="N20" s="88"/>
      <c r="XFA20" s="1"/>
    </row>
    <row r="21" spans="2:14 16381:16381" x14ac:dyDescent="0.25">
      <c r="J21" s="85"/>
      <c r="K21" s="53">
        <f>SUM(K20:L20)</f>
        <v>24567519.965753425</v>
      </c>
      <c r="L21" s="85"/>
    </row>
    <row r="22" spans="2:14 16381:16381" x14ac:dyDescent="0.25"/>
    <row r="23" spans="2:14 16381:16381" ht="28.5" customHeight="1" x14ac:dyDescent="0.25">
      <c r="B23" s="145" t="s">
        <v>417</v>
      </c>
      <c r="C23" s="146" t="s">
        <v>418</v>
      </c>
      <c r="D23" s="146" t="s">
        <v>419</v>
      </c>
      <c r="E23" s="145" t="s">
        <v>420</v>
      </c>
      <c r="F23" s="147" t="s">
        <v>572</v>
      </c>
      <c r="G23" s="147" t="s">
        <v>422</v>
      </c>
      <c r="H23" s="147" t="s">
        <v>423</v>
      </c>
      <c r="I23" s="147" t="s">
        <v>424</v>
      </c>
      <c r="J23" s="148" t="s">
        <v>425</v>
      </c>
      <c r="K23" s="148" t="s">
        <v>3</v>
      </c>
      <c r="L23" s="148" t="s">
        <v>573</v>
      </c>
      <c r="M23" s="148" t="s">
        <v>574</v>
      </c>
    </row>
    <row r="24" spans="2:14 16381:16381" s="2" customFormat="1" ht="15.75" customHeight="1" x14ac:dyDescent="0.25">
      <c r="B24" s="187" t="s">
        <v>743</v>
      </c>
      <c r="C24" s="187"/>
      <c r="D24" s="187"/>
      <c r="E24" s="187"/>
      <c r="F24" s="107" t="s">
        <v>427</v>
      </c>
      <c r="G24" s="187" t="s">
        <v>743</v>
      </c>
      <c r="H24" s="187"/>
      <c r="I24" s="108" t="s">
        <v>427</v>
      </c>
      <c r="J24" s="109"/>
      <c r="K24" s="109"/>
      <c r="L24" s="109"/>
      <c r="M24" s="109" t="s">
        <v>680</v>
      </c>
      <c r="N24" s="88"/>
      <c r="XFA24" s="1"/>
    </row>
    <row r="25" spans="2:14 16381:16381" ht="26.25" customHeight="1" x14ac:dyDescent="0.25">
      <c r="B25" s="99">
        <v>1</v>
      </c>
      <c r="C25" s="112" t="s">
        <v>1012</v>
      </c>
      <c r="D25" s="99" t="s">
        <v>548</v>
      </c>
      <c r="E25" s="101" t="s">
        <v>65</v>
      </c>
      <c r="F25" s="101">
        <v>50</v>
      </c>
      <c r="G25" s="101" t="s">
        <v>584</v>
      </c>
      <c r="H25" s="101" t="s">
        <v>1</v>
      </c>
      <c r="I25" s="101">
        <v>50</v>
      </c>
      <c r="J25" s="102">
        <v>698974.78082191758</v>
      </c>
      <c r="K25" s="102">
        <v>1962810.5554049537</v>
      </c>
      <c r="L25" s="102">
        <v>2015584.4445950463</v>
      </c>
      <c r="M25" s="111">
        <f>SUM(J25:L25)</f>
        <v>4677369.7808219176</v>
      </c>
    </row>
    <row r="26" spans="2:14 16381:16381" ht="26.25" customHeight="1" x14ac:dyDescent="0.25">
      <c r="B26" s="99">
        <v>2</v>
      </c>
      <c r="C26" s="114" t="s">
        <v>1013</v>
      </c>
      <c r="D26" s="99" t="s">
        <v>548</v>
      </c>
      <c r="E26" s="101" t="s">
        <v>66</v>
      </c>
      <c r="F26" s="101">
        <v>50</v>
      </c>
      <c r="G26" s="101" t="s">
        <v>585</v>
      </c>
      <c r="H26" s="101" t="s">
        <v>1</v>
      </c>
      <c r="I26" s="101">
        <v>50</v>
      </c>
      <c r="J26" s="102">
        <v>5000000</v>
      </c>
      <c r="K26" s="102">
        <v>11349354.113138305</v>
      </c>
      <c r="L26" s="102">
        <v>10711541.544395944</v>
      </c>
      <c r="M26" s="111">
        <f>SUM(J26:L26)</f>
        <v>27060895.657534249</v>
      </c>
    </row>
    <row r="27" spans="2:14 16381:16381" ht="27.75" customHeight="1" x14ac:dyDescent="0.25">
      <c r="B27" s="99">
        <v>3</v>
      </c>
      <c r="C27" s="114" t="s">
        <v>815</v>
      </c>
      <c r="D27" s="99" t="s">
        <v>548</v>
      </c>
      <c r="E27" s="99" t="s">
        <v>38</v>
      </c>
      <c r="F27" s="101">
        <v>540</v>
      </c>
      <c r="G27" s="101" t="s">
        <v>39</v>
      </c>
      <c r="H27" s="101" t="s">
        <v>10</v>
      </c>
      <c r="I27" s="101">
        <v>194.94</v>
      </c>
      <c r="J27" s="102">
        <v>0</v>
      </c>
      <c r="K27" s="102">
        <v>0</v>
      </c>
      <c r="L27" s="102">
        <v>0</v>
      </c>
      <c r="M27" s="111">
        <f>SUM(J27:L27)</f>
        <v>0</v>
      </c>
    </row>
    <row r="28" spans="2:14 16381:16381" ht="22.5" customHeight="1" x14ac:dyDescent="0.25">
      <c r="B28" s="181">
        <v>4</v>
      </c>
      <c r="C28" s="185" t="s">
        <v>1040</v>
      </c>
      <c r="D28" s="181" t="s">
        <v>548</v>
      </c>
      <c r="E28" s="99" t="s">
        <v>40</v>
      </c>
      <c r="F28" s="183">
        <v>198</v>
      </c>
      <c r="G28" s="101" t="s">
        <v>616</v>
      </c>
      <c r="H28" s="101" t="s">
        <v>1</v>
      </c>
      <c r="I28" s="101">
        <v>99</v>
      </c>
      <c r="J28" s="102">
        <v>0.31849315110594034</v>
      </c>
      <c r="K28" s="102">
        <v>0</v>
      </c>
      <c r="L28" s="102">
        <v>0</v>
      </c>
      <c r="M28" s="111">
        <f>SUM(J28:L28)</f>
        <v>0.31849315110594034</v>
      </c>
    </row>
    <row r="29" spans="2:14 16381:16381" ht="22.5" customHeight="1" x14ac:dyDescent="0.25">
      <c r="B29" s="181"/>
      <c r="C29" s="185"/>
      <c r="D29" s="181"/>
      <c r="E29" s="99" t="s">
        <v>41</v>
      </c>
      <c r="F29" s="183"/>
      <c r="G29" s="101" t="s">
        <v>42</v>
      </c>
      <c r="H29" s="101" t="s">
        <v>10</v>
      </c>
      <c r="I29" s="101">
        <v>67.13</v>
      </c>
      <c r="J29" s="102">
        <v>0</v>
      </c>
      <c r="K29" s="102">
        <v>-2.2518296107292583E-3</v>
      </c>
      <c r="L29" s="102">
        <v>2.2518296107292583E-3</v>
      </c>
      <c r="M29" s="111">
        <f>SUM(J29:L29)</f>
        <v>0</v>
      </c>
    </row>
    <row r="30" spans="2:14 16381:16381" s="2" customFormat="1" ht="22.5" customHeight="1" x14ac:dyDescent="0.25">
      <c r="B30" s="108"/>
      <c r="C30" s="108"/>
      <c r="D30" s="200" t="s">
        <v>548</v>
      </c>
      <c r="E30" s="200"/>
      <c r="F30" s="202" t="s">
        <v>4</v>
      </c>
      <c r="G30" s="202"/>
      <c r="H30" s="202"/>
      <c r="I30" s="101" t="s">
        <v>903</v>
      </c>
      <c r="J30" s="149">
        <f>SUM(J25:J29)</f>
        <v>5698975.0993150687</v>
      </c>
      <c r="K30" s="149">
        <f>SUM(K25:K29)</f>
        <v>13312164.666291429</v>
      </c>
      <c r="L30" s="149">
        <f>SUM(L25:L29)</f>
        <v>12727125.99124282</v>
      </c>
      <c r="M30" s="149">
        <f>SUM(M25:M29)</f>
        <v>31738265.756849319</v>
      </c>
      <c r="N30" s="88"/>
      <c r="XFA30" s="1"/>
    </row>
    <row r="31" spans="2:14 16381:16381" x14ac:dyDescent="0.25">
      <c r="J31" s="85"/>
      <c r="K31" s="53">
        <f>SUM(K30:L30)</f>
        <v>26039290.657534249</v>
      </c>
      <c r="L31" s="85"/>
    </row>
    <row r="32" spans="2:14 16381:16381" x14ac:dyDescent="0.25"/>
    <row r="33" spans="2:14 16381:16381" ht="28.5" customHeight="1" x14ac:dyDescent="0.25">
      <c r="B33" s="145" t="s">
        <v>417</v>
      </c>
      <c r="C33" s="146" t="s">
        <v>418</v>
      </c>
      <c r="D33" s="146" t="s">
        <v>419</v>
      </c>
      <c r="E33" s="145" t="s">
        <v>420</v>
      </c>
      <c r="F33" s="147" t="s">
        <v>572</v>
      </c>
      <c r="G33" s="147" t="s">
        <v>422</v>
      </c>
      <c r="H33" s="147" t="s">
        <v>423</v>
      </c>
      <c r="I33" s="147" t="s">
        <v>424</v>
      </c>
      <c r="J33" s="148" t="s">
        <v>425</v>
      </c>
      <c r="K33" s="148" t="s">
        <v>3</v>
      </c>
      <c r="L33" s="148" t="s">
        <v>573</v>
      </c>
      <c r="M33" s="148" t="s">
        <v>574</v>
      </c>
    </row>
    <row r="34" spans="2:14 16381:16381" s="2" customFormat="1" ht="15.75" customHeight="1" x14ac:dyDescent="0.25">
      <c r="B34" s="187" t="s">
        <v>743</v>
      </c>
      <c r="C34" s="187"/>
      <c r="D34" s="187"/>
      <c r="E34" s="187"/>
      <c r="F34" s="107" t="s">
        <v>427</v>
      </c>
      <c r="G34" s="187" t="s">
        <v>743</v>
      </c>
      <c r="H34" s="187"/>
      <c r="I34" s="108" t="s">
        <v>427</v>
      </c>
      <c r="J34" s="109"/>
      <c r="K34" s="109"/>
      <c r="L34" s="109"/>
      <c r="M34" s="109" t="s">
        <v>680</v>
      </c>
      <c r="N34" s="88"/>
      <c r="XFA34" s="1"/>
    </row>
    <row r="35" spans="2:14 16381:16381" ht="26.25" customHeight="1" x14ac:dyDescent="0.25">
      <c r="B35" s="99">
        <v>1</v>
      </c>
      <c r="C35" s="112" t="s">
        <v>816</v>
      </c>
      <c r="D35" s="99" t="s">
        <v>609</v>
      </c>
      <c r="E35" s="99" t="s">
        <v>72</v>
      </c>
      <c r="F35" s="101">
        <v>50</v>
      </c>
      <c r="G35" s="101" t="s">
        <v>597</v>
      </c>
      <c r="H35" s="101" t="s">
        <v>1</v>
      </c>
      <c r="I35" s="101">
        <v>50</v>
      </c>
      <c r="J35" s="102">
        <v>183740.87671232875</v>
      </c>
      <c r="K35" s="102">
        <v>330728.6883336461</v>
      </c>
      <c r="L35" s="102">
        <v>369825.3116663539</v>
      </c>
      <c r="M35" s="111">
        <f>SUM(J35:L35)</f>
        <v>884294.87671232875</v>
      </c>
    </row>
    <row r="36" spans="2:14 16381:16381" s="2" customFormat="1" ht="22.5" customHeight="1" x14ac:dyDescent="0.25">
      <c r="B36" s="108"/>
      <c r="C36" s="108"/>
      <c r="D36" s="200" t="s">
        <v>609</v>
      </c>
      <c r="E36" s="200"/>
      <c r="F36" s="202" t="s">
        <v>4</v>
      </c>
      <c r="G36" s="202"/>
      <c r="H36" s="202"/>
      <c r="I36" s="101" t="s">
        <v>903</v>
      </c>
      <c r="J36" s="149">
        <f>SUM(J35:J35)</f>
        <v>183740.87671232875</v>
      </c>
      <c r="K36" s="149">
        <f>SUM(K35:K35)</f>
        <v>330728.6883336461</v>
      </c>
      <c r="L36" s="149">
        <f>SUM(L35:L35)</f>
        <v>369825.3116663539</v>
      </c>
      <c r="M36" s="149">
        <f>SUM(M35:M35)</f>
        <v>884294.87671232875</v>
      </c>
      <c r="N36" s="88"/>
      <c r="XFA36" s="1"/>
    </row>
    <row r="37" spans="2:14 16381:16381" x14ac:dyDescent="0.25">
      <c r="J37" s="85"/>
      <c r="K37" s="53">
        <f>SUM(K36:L36)</f>
        <v>700554</v>
      </c>
      <c r="L37" s="85"/>
    </row>
    <row r="38" spans="2:14 16381:16381" x14ac:dyDescent="0.25">
      <c r="K38" s="53"/>
    </row>
    <row r="39" spans="2:14 16381:16381" ht="28.5" customHeight="1" x14ac:dyDescent="0.25">
      <c r="B39" s="145" t="s">
        <v>417</v>
      </c>
      <c r="C39" s="146" t="s">
        <v>418</v>
      </c>
      <c r="D39" s="146" t="s">
        <v>419</v>
      </c>
      <c r="E39" s="145" t="s">
        <v>420</v>
      </c>
      <c r="F39" s="147" t="s">
        <v>572</v>
      </c>
      <c r="G39" s="147" t="s">
        <v>422</v>
      </c>
      <c r="H39" s="147" t="s">
        <v>423</v>
      </c>
      <c r="I39" s="147" t="s">
        <v>424</v>
      </c>
      <c r="J39" s="148" t="s">
        <v>425</v>
      </c>
      <c r="K39" s="148" t="s">
        <v>3</v>
      </c>
      <c r="L39" s="148" t="s">
        <v>573</v>
      </c>
      <c r="M39" s="148" t="s">
        <v>574</v>
      </c>
    </row>
    <row r="40" spans="2:14 16381:16381" s="2" customFormat="1" ht="15.75" customHeight="1" x14ac:dyDescent="0.25">
      <c r="B40" s="187" t="s">
        <v>743</v>
      </c>
      <c r="C40" s="187"/>
      <c r="D40" s="187"/>
      <c r="E40" s="187"/>
      <c r="F40" s="107" t="s">
        <v>427</v>
      </c>
      <c r="G40" s="187" t="s">
        <v>743</v>
      </c>
      <c r="H40" s="187"/>
      <c r="I40" s="108" t="s">
        <v>427</v>
      </c>
      <c r="J40" s="109"/>
      <c r="K40" s="109"/>
      <c r="L40" s="109"/>
      <c r="M40" s="109" t="s">
        <v>680</v>
      </c>
      <c r="N40" s="88"/>
      <c r="XFA40" s="1"/>
    </row>
    <row r="41" spans="2:14 16381:16381" ht="27.75" customHeight="1" x14ac:dyDescent="0.25">
      <c r="B41" s="99">
        <v>1</v>
      </c>
      <c r="C41" s="112" t="s">
        <v>817</v>
      </c>
      <c r="D41" s="99" t="s">
        <v>508</v>
      </c>
      <c r="E41" s="99" t="s">
        <v>383</v>
      </c>
      <c r="F41" s="101">
        <v>103.27</v>
      </c>
      <c r="G41" s="101" t="s">
        <v>27</v>
      </c>
      <c r="H41" s="101" t="s">
        <v>186</v>
      </c>
      <c r="I41" s="101">
        <v>37.840000000000003</v>
      </c>
      <c r="J41" s="102">
        <v>2275278.5342465751</v>
      </c>
      <c r="K41" s="102">
        <v>5675711.958294428</v>
      </c>
      <c r="L41" s="102">
        <v>6056662.041705572</v>
      </c>
      <c r="M41" s="111">
        <f>SUM(J41:L41)</f>
        <v>14007652.534246575</v>
      </c>
    </row>
    <row r="42" spans="2:14 16381:16381" ht="27.75" customHeight="1" x14ac:dyDescent="0.25">
      <c r="B42" s="99">
        <v>2</v>
      </c>
      <c r="C42" s="112" t="s">
        <v>818</v>
      </c>
      <c r="D42" s="99" t="s">
        <v>508</v>
      </c>
      <c r="E42" s="99" t="s">
        <v>33</v>
      </c>
      <c r="F42" s="101">
        <v>539.78</v>
      </c>
      <c r="G42" s="101" t="s">
        <v>34</v>
      </c>
      <c r="H42" s="101" t="s">
        <v>1</v>
      </c>
      <c r="I42" s="101">
        <v>283.17</v>
      </c>
      <c r="J42" s="102">
        <v>0</v>
      </c>
      <c r="K42" s="102">
        <v>0</v>
      </c>
      <c r="L42" s="102">
        <v>0</v>
      </c>
      <c r="M42" s="111">
        <f>SUM(J42:L42)</f>
        <v>0</v>
      </c>
    </row>
    <row r="43" spans="2:14 16381:16381" ht="22.5" customHeight="1" x14ac:dyDescent="0.25">
      <c r="B43" s="181">
        <v>3</v>
      </c>
      <c r="C43" s="185" t="s">
        <v>819</v>
      </c>
      <c r="D43" s="181" t="s">
        <v>508</v>
      </c>
      <c r="E43" s="99" t="s">
        <v>35</v>
      </c>
      <c r="F43" s="183">
        <v>444.15</v>
      </c>
      <c r="G43" s="101" t="s">
        <v>36</v>
      </c>
      <c r="H43" s="101" t="s">
        <v>1</v>
      </c>
      <c r="I43" s="101">
        <v>216.45</v>
      </c>
      <c r="J43" s="102">
        <v>21645000.000000004</v>
      </c>
      <c r="K43" s="102">
        <v>20127900.708387878</v>
      </c>
      <c r="L43" s="102">
        <v>11383582.678598423</v>
      </c>
      <c r="M43" s="111">
        <f>SUM(J43:L43)</f>
        <v>53156483.3869863</v>
      </c>
    </row>
    <row r="44" spans="2:14 16381:16381" ht="22.5" customHeight="1" x14ac:dyDescent="0.25">
      <c r="B44" s="181"/>
      <c r="C44" s="185"/>
      <c r="D44" s="181"/>
      <c r="E44" s="99" t="s">
        <v>37</v>
      </c>
      <c r="F44" s="183"/>
      <c r="G44" s="101" t="s">
        <v>590</v>
      </c>
      <c r="H44" s="101" t="s">
        <v>10</v>
      </c>
      <c r="I44" s="101">
        <v>227.7</v>
      </c>
      <c r="J44" s="102">
        <v>22769999.999999993</v>
      </c>
      <c r="K44" s="102">
        <v>20627402.202582106</v>
      </c>
      <c r="L44" s="102">
        <v>11507160.270020641</v>
      </c>
      <c r="M44" s="111">
        <f>SUM(J44:L44)</f>
        <v>54904562.47260274</v>
      </c>
    </row>
    <row r="45" spans="2:14 16381:16381" s="2" customFormat="1" ht="22.5" customHeight="1" x14ac:dyDescent="0.25">
      <c r="B45" s="108"/>
      <c r="C45" s="108"/>
      <c r="D45" s="200" t="s">
        <v>508</v>
      </c>
      <c r="E45" s="200"/>
      <c r="F45" s="202" t="s">
        <v>4</v>
      </c>
      <c r="G45" s="202"/>
      <c r="H45" s="202"/>
      <c r="I45" s="101" t="s">
        <v>903</v>
      </c>
      <c r="J45" s="149">
        <f>SUM(J41:J44)</f>
        <v>46690278.534246571</v>
      </c>
      <c r="K45" s="149">
        <f>SUM(K41:K44)</f>
        <v>46431014.869264409</v>
      </c>
      <c r="L45" s="149">
        <f>SUM(L41:L44)</f>
        <v>28947404.990324635</v>
      </c>
      <c r="M45" s="149">
        <f>SUM(M41:M44)</f>
        <v>122068698.39383562</v>
      </c>
      <c r="N45" s="88"/>
      <c r="XFA45" s="1"/>
    </row>
    <row r="46" spans="2:14 16381:16381" x14ac:dyDescent="0.25">
      <c r="J46" s="85"/>
      <c r="K46" s="53">
        <f>SUM(K45:L45)</f>
        <v>75378419.85958904</v>
      </c>
      <c r="L46" s="85"/>
    </row>
    <row r="47" spans="2:14 16381:16381" x14ac:dyDescent="0.25">
      <c r="J47" s="85"/>
      <c r="K47" s="53"/>
      <c r="L47" s="85"/>
    </row>
    <row r="48" spans="2:14 16381:16381" x14ac:dyDescent="0.25">
      <c r="J48" s="85"/>
      <c r="K48" s="53"/>
      <c r="L48" s="85"/>
    </row>
    <row r="49" spans="1:14 16381:16381" ht="28.5" customHeight="1" x14ac:dyDescent="0.25">
      <c r="B49" s="145" t="s">
        <v>417</v>
      </c>
      <c r="C49" s="146" t="s">
        <v>418</v>
      </c>
      <c r="D49" s="146" t="s">
        <v>419</v>
      </c>
      <c r="E49" s="145" t="s">
        <v>420</v>
      </c>
      <c r="F49" s="147" t="s">
        <v>572</v>
      </c>
      <c r="G49" s="147" t="s">
        <v>422</v>
      </c>
      <c r="H49" s="147" t="s">
        <v>423</v>
      </c>
      <c r="I49" s="147" t="s">
        <v>424</v>
      </c>
      <c r="J49" s="148" t="s">
        <v>425</v>
      </c>
      <c r="K49" s="148" t="s">
        <v>3</v>
      </c>
      <c r="L49" s="148" t="s">
        <v>573</v>
      </c>
      <c r="M49" s="148" t="s">
        <v>574</v>
      </c>
    </row>
    <row r="50" spans="1:14 16381:16381" s="2" customFormat="1" ht="15.75" customHeight="1" x14ac:dyDescent="0.25">
      <c r="B50" s="187" t="s">
        <v>743</v>
      </c>
      <c r="C50" s="187"/>
      <c r="D50" s="187"/>
      <c r="E50" s="187"/>
      <c r="F50" s="107" t="s">
        <v>427</v>
      </c>
      <c r="G50" s="187" t="s">
        <v>743</v>
      </c>
      <c r="H50" s="187"/>
      <c r="I50" s="108" t="s">
        <v>427</v>
      </c>
      <c r="J50" s="109"/>
      <c r="K50" s="109"/>
      <c r="L50" s="109"/>
      <c r="M50" s="109" t="s">
        <v>680</v>
      </c>
      <c r="N50" s="88"/>
      <c r="XFA50" s="1"/>
    </row>
    <row r="51" spans="1:14 16381:16381" ht="27" customHeight="1" x14ac:dyDescent="0.25">
      <c r="B51" s="99">
        <v>1</v>
      </c>
      <c r="C51" s="112" t="s">
        <v>826</v>
      </c>
      <c r="D51" s="99" t="s">
        <v>483</v>
      </c>
      <c r="E51" s="99" t="s">
        <v>71</v>
      </c>
      <c r="F51" s="101">
        <v>50</v>
      </c>
      <c r="G51" s="101" t="s">
        <v>597</v>
      </c>
      <c r="H51" s="101" t="s">
        <v>1</v>
      </c>
      <c r="I51" s="101">
        <v>50</v>
      </c>
      <c r="J51" s="102">
        <v>741604.87671232969</v>
      </c>
      <c r="K51" s="102">
        <v>1862851.2215490714</v>
      </c>
      <c r="L51" s="102">
        <v>1636335.7784509286</v>
      </c>
      <c r="M51" s="111">
        <f t="shared" ref="M51:M81" si="0">SUM(J51:L51)</f>
        <v>4240791.8767123297</v>
      </c>
    </row>
    <row r="52" spans="1:14 16381:16381" ht="25.5" customHeight="1" x14ac:dyDescent="0.25">
      <c r="B52" s="99">
        <v>2</v>
      </c>
      <c r="C52" s="112" t="s">
        <v>820</v>
      </c>
      <c r="D52" s="99" t="s">
        <v>483</v>
      </c>
      <c r="E52" s="99" t="s">
        <v>70</v>
      </c>
      <c r="F52" s="101">
        <v>50</v>
      </c>
      <c r="G52" s="101" t="s">
        <v>598</v>
      </c>
      <c r="H52" s="101" t="s">
        <v>1</v>
      </c>
      <c r="I52" s="101">
        <v>50</v>
      </c>
      <c r="J52" s="102">
        <v>1250000</v>
      </c>
      <c r="K52" s="102">
        <v>4076382.4013013691</v>
      </c>
      <c r="L52" s="102">
        <v>4071357.1774657536</v>
      </c>
      <c r="M52" s="111">
        <f t="shared" si="0"/>
        <v>9397739.5787671227</v>
      </c>
    </row>
    <row r="53" spans="1:14 16381:16381" ht="24.75" customHeight="1" x14ac:dyDescent="0.25">
      <c r="B53" s="99">
        <v>3</v>
      </c>
      <c r="C53" s="112" t="s">
        <v>821</v>
      </c>
      <c r="D53" s="99" t="s">
        <v>483</v>
      </c>
      <c r="E53" s="99" t="s">
        <v>69</v>
      </c>
      <c r="F53" s="101">
        <v>49.5</v>
      </c>
      <c r="G53" s="101" t="s">
        <v>599</v>
      </c>
      <c r="H53" s="101" t="s">
        <v>1</v>
      </c>
      <c r="I53" s="101">
        <v>49.5</v>
      </c>
      <c r="J53" s="102">
        <v>6234.8630136996508</v>
      </c>
      <c r="K53" s="102">
        <v>483.86245224237121</v>
      </c>
      <c r="L53" s="102">
        <v>484.13754775762879</v>
      </c>
      <c r="M53" s="111">
        <f t="shared" si="0"/>
        <v>7202.8630136996508</v>
      </c>
    </row>
    <row r="54" spans="1:14 16381:16381" ht="26.25" customHeight="1" x14ac:dyDescent="0.25">
      <c r="B54" s="99">
        <v>4</v>
      </c>
      <c r="C54" s="112" t="s">
        <v>822</v>
      </c>
      <c r="D54" s="99" t="s">
        <v>483</v>
      </c>
      <c r="E54" s="99" t="s">
        <v>388</v>
      </c>
      <c r="F54" s="101">
        <v>275.73</v>
      </c>
      <c r="G54" s="101" t="s">
        <v>600</v>
      </c>
      <c r="H54" s="101" t="s">
        <v>1</v>
      </c>
      <c r="I54" s="101">
        <v>206.8</v>
      </c>
      <c r="J54" s="102">
        <v>5182100.7260273956</v>
      </c>
      <c r="K54" s="102">
        <v>5477292.7637902051</v>
      </c>
      <c r="L54" s="102">
        <v>6508304.2362097949</v>
      </c>
      <c r="M54" s="111">
        <f t="shared" si="0"/>
        <v>17167697.726027396</v>
      </c>
    </row>
    <row r="55" spans="1:14 16381:16381" ht="27" customHeight="1" x14ac:dyDescent="0.25">
      <c r="B55" s="99">
        <v>5</v>
      </c>
      <c r="C55" s="112" t="s">
        <v>823</v>
      </c>
      <c r="D55" s="99" t="s">
        <v>483</v>
      </c>
      <c r="E55" s="99" t="s">
        <v>389</v>
      </c>
      <c r="F55" s="101">
        <v>270.45</v>
      </c>
      <c r="G55" s="101" t="s">
        <v>601</v>
      </c>
      <c r="H55" s="101" t="s">
        <v>1</v>
      </c>
      <c r="I55" s="101">
        <v>156.15</v>
      </c>
      <c r="J55" s="102">
        <v>3906279.2328767143</v>
      </c>
      <c r="K55" s="102">
        <v>3734091.5191566898</v>
      </c>
      <c r="L55" s="102">
        <v>4511333.4808433102</v>
      </c>
      <c r="M55" s="111">
        <f t="shared" si="0"/>
        <v>12151704.232876714</v>
      </c>
    </row>
    <row r="56" spans="1:14 16381:16381" ht="27" customHeight="1" x14ac:dyDescent="0.25">
      <c r="B56" s="99">
        <v>6</v>
      </c>
      <c r="C56" s="112" t="s">
        <v>824</v>
      </c>
      <c r="D56" s="99" t="s">
        <v>483</v>
      </c>
      <c r="E56" s="99" t="s">
        <v>390</v>
      </c>
      <c r="F56" s="101">
        <v>170.86</v>
      </c>
      <c r="G56" s="101" t="s">
        <v>602</v>
      </c>
      <c r="H56" s="101" t="s">
        <v>1</v>
      </c>
      <c r="I56" s="101">
        <v>67.930000000000007</v>
      </c>
      <c r="J56" s="102">
        <v>417860.54794520512</v>
      </c>
      <c r="K56" s="102">
        <v>239534.37078100978</v>
      </c>
      <c r="L56" s="102">
        <v>302910.62921899022</v>
      </c>
      <c r="M56" s="111">
        <f t="shared" si="0"/>
        <v>960305.54794520512</v>
      </c>
    </row>
    <row r="57" spans="1:14 16381:16381" ht="27" customHeight="1" x14ac:dyDescent="0.25">
      <c r="B57" s="99">
        <v>7</v>
      </c>
      <c r="C57" s="112" t="s">
        <v>825</v>
      </c>
      <c r="D57" s="99" t="s">
        <v>483</v>
      </c>
      <c r="E57" s="99" t="s">
        <v>11</v>
      </c>
      <c r="F57" s="101">
        <v>242.23</v>
      </c>
      <c r="G57" s="101" t="s">
        <v>477</v>
      </c>
      <c r="H57" s="101" t="s">
        <v>10</v>
      </c>
      <c r="I57" s="101">
        <v>242.24</v>
      </c>
      <c r="J57" s="102">
        <v>0.43493150779977441</v>
      </c>
      <c r="K57" s="102">
        <v>0</v>
      </c>
      <c r="L57" s="102">
        <v>0</v>
      </c>
      <c r="M57" s="111">
        <f>SUM(J57:L57)</f>
        <v>0.43493150779977441</v>
      </c>
    </row>
    <row r="58" spans="1:14 16381:16381" ht="28.5" customHeight="1" x14ac:dyDescent="0.25">
      <c r="B58" s="99">
        <v>8</v>
      </c>
      <c r="C58" s="112" t="s">
        <v>827</v>
      </c>
      <c r="D58" s="99" t="s">
        <v>483</v>
      </c>
      <c r="E58" s="99" t="s">
        <v>391</v>
      </c>
      <c r="F58" s="101">
        <v>114.27</v>
      </c>
      <c r="G58" s="101" t="s">
        <v>603</v>
      </c>
      <c r="H58" s="101" t="s">
        <v>1</v>
      </c>
      <c r="I58" s="101">
        <v>83.09</v>
      </c>
      <c r="J58" s="102">
        <v>8358566.5753424652</v>
      </c>
      <c r="K58" s="102">
        <v>5168067.5377796963</v>
      </c>
      <c r="L58" s="102">
        <v>6216962.4622203037</v>
      </c>
      <c r="M58" s="111">
        <f t="shared" si="0"/>
        <v>19743596.575342465</v>
      </c>
    </row>
    <row r="59" spans="1:14 16381:16381" ht="22.5" customHeight="1" x14ac:dyDescent="0.25">
      <c r="B59" s="181">
        <v>9</v>
      </c>
      <c r="C59" s="185" t="s">
        <v>800</v>
      </c>
      <c r="D59" s="181" t="s">
        <v>483</v>
      </c>
      <c r="E59" s="99" t="s">
        <v>213</v>
      </c>
      <c r="F59" s="183">
        <v>540</v>
      </c>
      <c r="G59" s="101" t="s">
        <v>542</v>
      </c>
      <c r="H59" s="101" t="s">
        <v>1</v>
      </c>
      <c r="I59" s="101">
        <v>269</v>
      </c>
      <c r="J59" s="102">
        <v>6724437.6438356191</v>
      </c>
      <c r="K59" s="102">
        <v>2805733.2751855887</v>
      </c>
      <c r="L59" s="102">
        <v>3030170.7248144113</v>
      </c>
      <c r="M59" s="111">
        <f t="shared" si="0"/>
        <v>12560341.643835619</v>
      </c>
    </row>
    <row r="60" spans="1:14 16381:16381" ht="22.5" customHeight="1" x14ac:dyDescent="0.25">
      <c r="B60" s="181"/>
      <c r="C60" s="185"/>
      <c r="D60" s="181"/>
      <c r="E60" s="99" t="s">
        <v>214</v>
      </c>
      <c r="F60" s="183"/>
      <c r="G60" s="101" t="s">
        <v>467</v>
      </c>
      <c r="H60" s="101" t="s">
        <v>10</v>
      </c>
      <c r="I60" s="101">
        <v>48</v>
      </c>
      <c r="J60" s="102">
        <v>2409775.0000000014</v>
      </c>
      <c r="K60" s="102">
        <v>2091801.7813424659</v>
      </c>
      <c r="L60" s="102">
        <v>1146974.7186575341</v>
      </c>
      <c r="M60" s="111">
        <f t="shared" si="0"/>
        <v>5648551.5000000019</v>
      </c>
    </row>
    <row r="61" spans="1:14 16381:16381" ht="22.5" customHeight="1" x14ac:dyDescent="0.25">
      <c r="B61" s="181"/>
      <c r="C61" s="185"/>
      <c r="D61" s="181"/>
      <c r="E61" s="99" t="s">
        <v>392</v>
      </c>
      <c r="F61" s="183"/>
      <c r="G61" s="101" t="s">
        <v>451</v>
      </c>
      <c r="H61" s="101" t="s">
        <v>186</v>
      </c>
      <c r="I61" s="101">
        <v>223.08</v>
      </c>
      <c r="J61" s="102">
        <v>11154941.684931505</v>
      </c>
      <c r="K61" s="102">
        <v>8653628.4912966788</v>
      </c>
      <c r="L61" s="102">
        <v>5035810.5087033212</v>
      </c>
      <c r="M61" s="111">
        <f t="shared" si="0"/>
        <v>24844380.684931505</v>
      </c>
    </row>
    <row r="62" spans="1:14 16381:16381" ht="38.25" customHeight="1" x14ac:dyDescent="0.25">
      <c r="B62" s="99">
        <v>10</v>
      </c>
      <c r="C62" s="150" t="s">
        <v>1077</v>
      </c>
      <c r="D62" s="99" t="s">
        <v>483</v>
      </c>
      <c r="E62" s="99" t="s">
        <v>57</v>
      </c>
      <c r="F62" s="101">
        <v>423</v>
      </c>
      <c r="G62" s="101" t="s">
        <v>2</v>
      </c>
      <c r="H62" s="101" t="s">
        <v>10</v>
      </c>
      <c r="I62" s="101">
        <v>211.5</v>
      </c>
      <c r="J62" s="102">
        <v>0</v>
      </c>
      <c r="K62" s="102">
        <v>0</v>
      </c>
      <c r="L62" s="102">
        <v>0</v>
      </c>
      <c r="M62" s="111">
        <f>SUM(J62:L62)</f>
        <v>0</v>
      </c>
    </row>
    <row r="63" spans="1:14 16381:16381" ht="26.25" customHeight="1" x14ac:dyDescent="0.25">
      <c r="A63" s="79" t="s">
        <v>995</v>
      </c>
      <c r="B63" s="99">
        <v>11</v>
      </c>
      <c r="C63" s="112" t="s">
        <v>828</v>
      </c>
      <c r="D63" s="99" t="s">
        <v>483</v>
      </c>
      <c r="E63" s="99" t="s">
        <v>59</v>
      </c>
      <c r="F63" s="101">
        <v>224.33</v>
      </c>
      <c r="G63" s="101" t="s">
        <v>60</v>
      </c>
      <c r="H63" s="101" t="s">
        <v>1</v>
      </c>
      <c r="I63" s="101">
        <v>224.33</v>
      </c>
      <c r="J63" s="102">
        <v>0</v>
      </c>
      <c r="K63" s="102">
        <v>-5.1534997236187742E-2</v>
      </c>
      <c r="L63" s="102">
        <v>5.1534997236187742E-2</v>
      </c>
      <c r="M63" s="111">
        <f>SUM(J63:L63)</f>
        <v>0</v>
      </c>
    </row>
    <row r="64" spans="1:14 16381:16381" ht="26.25" customHeight="1" x14ac:dyDescent="0.25">
      <c r="B64" s="99">
        <v>12</v>
      </c>
      <c r="C64" s="112" t="s">
        <v>829</v>
      </c>
      <c r="D64" s="99" t="s">
        <v>483</v>
      </c>
      <c r="E64" s="99" t="s">
        <v>61</v>
      </c>
      <c r="F64" s="101">
        <v>486</v>
      </c>
      <c r="G64" s="101" t="s">
        <v>606</v>
      </c>
      <c r="H64" s="101" t="s">
        <v>10</v>
      </c>
      <c r="I64" s="101">
        <v>243</v>
      </c>
      <c r="J64" s="102">
        <v>0</v>
      </c>
      <c r="K64" s="102">
        <v>0</v>
      </c>
      <c r="L64" s="102">
        <v>0</v>
      </c>
      <c r="M64" s="111">
        <f>SUM(J64:L64)</f>
        <v>0</v>
      </c>
    </row>
    <row r="65" spans="2:13" ht="22.5" customHeight="1" x14ac:dyDescent="0.25">
      <c r="B65" s="181">
        <v>13</v>
      </c>
      <c r="C65" s="201" t="s">
        <v>1032</v>
      </c>
      <c r="D65" s="181" t="s">
        <v>483</v>
      </c>
      <c r="E65" s="99" t="s">
        <v>610</v>
      </c>
      <c r="F65" s="183">
        <v>529.20000000000005</v>
      </c>
      <c r="G65" s="101" t="s">
        <v>607</v>
      </c>
      <c r="H65" s="101" t="s">
        <v>1</v>
      </c>
      <c r="I65" s="101">
        <v>360.99</v>
      </c>
      <c r="J65" s="102">
        <v>9024750.1215753406</v>
      </c>
      <c r="K65" s="102">
        <v>4752254.9907781938</v>
      </c>
      <c r="L65" s="102">
        <v>2190009.5349067366</v>
      </c>
      <c r="M65" s="111">
        <f t="shared" si="0"/>
        <v>15967014.647260271</v>
      </c>
    </row>
    <row r="66" spans="2:13" ht="22.5" customHeight="1" x14ac:dyDescent="0.25">
      <c r="B66" s="181"/>
      <c r="C66" s="185"/>
      <c r="D66" s="181"/>
      <c r="E66" s="99" t="s">
        <v>611</v>
      </c>
      <c r="F66" s="183"/>
      <c r="G66" s="101" t="s">
        <v>608</v>
      </c>
      <c r="H66" s="101" t="s">
        <v>10</v>
      </c>
      <c r="I66" s="101">
        <v>168.21</v>
      </c>
      <c r="J66" s="102">
        <v>13484847.452054795</v>
      </c>
      <c r="K66" s="102">
        <v>5969949.4301664485</v>
      </c>
      <c r="L66" s="102">
        <v>3239944.5629842365</v>
      </c>
      <c r="M66" s="111">
        <f t="shared" si="0"/>
        <v>22694741.44520548</v>
      </c>
    </row>
    <row r="67" spans="2:13" ht="22.5" customHeight="1" x14ac:dyDescent="0.25">
      <c r="B67" s="181">
        <v>14</v>
      </c>
      <c r="C67" s="185" t="s">
        <v>830</v>
      </c>
      <c r="D67" s="181" t="s">
        <v>483</v>
      </c>
      <c r="E67" s="99" t="s">
        <v>612</v>
      </c>
      <c r="F67" s="183">
        <v>529.20000000000005</v>
      </c>
      <c r="G67" s="101" t="s">
        <v>607</v>
      </c>
      <c r="H67" s="101" t="s">
        <v>1</v>
      </c>
      <c r="I67" s="101">
        <v>323.19</v>
      </c>
      <c r="J67" s="102">
        <v>5573823.5428082179</v>
      </c>
      <c r="K67" s="102">
        <v>2584072.9311461807</v>
      </c>
      <c r="L67" s="102">
        <v>1249737.5962510793</v>
      </c>
      <c r="M67" s="111">
        <f t="shared" si="0"/>
        <v>9407634.070205478</v>
      </c>
    </row>
    <row r="68" spans="2:13" ht="22.5" customHeight="1" x14ac:dyDescent="0.25">
      <c r="B68" s="181"/>
      <c r="C68" s="185"/>
      <c r="D68" s="181"/>
      <c r="E68" s="99" t="s">
        <v>613</v>
      </c>
      <c r="F68" s="183"/>
      <c r="G68" s="101" t="s">
        <v>608</v>
      </c>
      <c r="H68" s="101" t="s">
        <v>10</v>
      </c>
      <c r="I68" s="101">
        <v>206.01</v>
      </c>
      <c r="J68" s="102">
        <v>8980169.9863013737</v>
      </c>
      <c r="K68" s="102">
        <v>3482457.4329369487</v>
      </c>
      <c r="L68" s="102">
        <v>1749655.3958301747</v>
      </c>
      <c r="M68" s="111">
        <f t="shared" si="0"/>
        <v>14212282.815068496</v>
      </c>
    </row>
    <row r="69" spans="2:13" ht="22.5" customHeight="1" x14ac:dyDescent="0.25">
      <c r="B69" s="181">
        <v>15</v>
      </c>
      <c r="C69" s="185" t="s">
        <v>831</v>
      </c>
      <c r="D69" s="181" t="s">
        <v>483</v>
      </c>
      <c r="E69" s="99" t="s">
        <v>614</v>
      </c>
      <c r="F69" s="183">
        <v>529</v>
      </c>
      <c r="G69" s="101" t="s">
        <v>607</v>
      </c>
      <c r="H69" s="101" t="s">
        <v>1</v>
      </c>
      <c r="I69" s="101">
        <v>342.99</v>
      </c>
      <c r="J69" s="102">
        <v>3871704.9948630142</v>
      </c>
      <c r="K69" s="102">
        <v>1556258.3698027772</v>
      </c>
      <c r="L69" s="102">
        <v>796130.63019722293</v>
      </c>
      <c r="M69" s="111">
        <f t="shared" si="0"/>
        <v>6224093.9948630147</v>
      </c>
    </row>
    <row r="70" spans="2:13" ht="22.5" customHeight="1" x14ac:dyDescent="0.25">
      <c r="B70" s="181"/>
      <c r="C70" s="185"/>
      <c r="D70" s="181"/>
      <c r="E70" s="99" t="s">
        <v>615</v>
      </c>
      <c r="F70" s="183"/>
      <c r="G70" s="101" t="s">
        <v>608</v>
      </c>
      <c r="H70" s="101" t="s">
        <v>10</v>
      </c>
      <c r="I70" s="101">
        <v>186.21</v>
      </c>
      <c r="J70" s="102">
        <v>7964100.0719178077</v>
      </c>
      <c r="K70" s="102">
        <v>3086058.4700414706</v>
      </c>
      <c r="L70" s="102">
        <v>1542709.9614653781</v>
      </c>
      <c r="M70" s="111">
        <f t="shared" si="0"/>
        <v>12592868.503424656</v>
      </c>
    </row>
    <row r="71" spans="2:13" ht="22.5" customHeight="1" x14ac:dyDescent="0.25">
      <c r="B71" s="181">
        <v>16</v>
      </c>
      <c r="C71" s="185" t="s">
        <v>832</v>
      </c>
      <c r="D71" s="181" t="s">
        <v>483</v>
      </c>
      <c r="E71" s="99" t="s">
        <v>12</v>
      </c>
      <c r="F71" s="183">
        <v>540</v>
      </c>
      <c r="G71" s="101" t="s">
        <v>605</v>
      </c>
      <c r="H71" s="101" t="s">
        <v>1</v>
      </c>
      <c r="I71" s="101">
        <v>362.79</v>
      </c>
      <c r="J71" s="102">
        <v>9069751.0719178077</v>
      </c>
      <c r="K71" s="102">
        <v>3100081.3319292553</v>
      </c>
      <c r="L71" s="102">
        <v>1515657.096152937</v>
      </c>
      <c r="M71" s="111">
        <f t="shared" si="0"/>
        <v>13685489.5</v>
      </c>
    </row>
    <row r="72" spans="2:13" ht="22.5" customHeight="1" x14ac:dyDescent="0.25">
      <c r="B72" s="181"/>
      <c r="C72" s="185"/>
      <c r="D72" s="181"/>
      <c r="E72" s="99" t="s">
        <v>13</v>
      </c>
      <c r="F72" s="183"/>
      <c r="G72" s="101" t="s">
        <v>14</v>
      </c>
      <c r="H72" s="101" t="s">
        <v>10</v>
      </c>
      <c r="I72" s="101">
        <v>177.21</v>
      </c>
      <c r="J72" s="102">
        <v>6645375.4109589029</v>
      </c>
      <c r="K72" s="102">
        <v>2218566.1756659783</v>
      </c>
      <c r="L72" s="102">
        <v>1007033.0743340214</v>
      </c>
      <c r="M72" s="111">
        <f t="shared" si="0"/>
        <v>9870974.6609589029</v>
      </c>
    </row>
    <row r="73" spans="2:13" ht="22.5" customHeight="1" x14ac:dyDescent="0.25">
      <c r="B73" s="181">
        <v>17</v>
      </c>
      <c r="C73" s="185" t="s">
        <v>833</v>
      </c>
      <c r="D73" s="181" t="s">
        <v>483</v>
      </c>
      <c r="E73" s="117" t="s">
        <v>15</v>
      </c>
      <c r="F73" s="183">
        <v>540</v>
      </c>
      <c r="G73" s="101" t="s">
        <v>2</v>
      </c>
      <c r="H73" s="101" t="s">
        <v>1</v>
      </c>
      <c r="I73" s="101">
        <v>362.79</v>
      </c>
      <c r="J73" s="102">
        <v>4030140.2551369844</v>
      </c>
      <c r="K73" s="102">
        <v>12200.794138487521</v>
      </c>
      <c r="L73" s="102">
        <v>7508.2058615124788</v>
      </c>
      <c r="M73" s="111">
        <f t="shared" si="0"/>
        <v>4049849.2551369844</v>
      </c>
    </row>
    <row r="74" spans="2:13" ht="22.5" customHeight="1" x14ac:dyDescent="0.25">
      <c r="B74" s="181"/>
      <c r="C74" s="185"/>
      <c r="D74" s="181"/>
      <c r="E74" s="117" t="s">
        <v>16</v>
      </c>
      <c r="F74" s="183"/>
      <c r="G74" s="101" t="s">
        <v>19</v>
      </c>
      <c r="H74" s="101" t="s">
        <v>10</v>
      </c>
      <c r="I74" s="101">
        <v>177.21</v>
      </c>
      <c r="J74" s="102">
        <v>8086033.9845890403</v>
      </c>
      <c r="K74" s="102">
        <v>16005.608850628631</v>
      </c>
      <c r="L74" s="102">
        <v>15064.391149371369</v>
      </c>
      <c r="M74" s="111">
        <f t="shared" si="0"/>
        <v>8117103.9845890403</v>
      </c>
    </row>
    <row r="75" spans="2:13" ht="22.5" customHeight="1" x14ac:dyDescent="0.25">
      <c r="B75" s="181"/>
      <c r="C75" s="185"/>
      <c r="D75" s="181"/>
      <c r="E75" s="117" t="s">
        <v>17</v>
      </c>
      <c r="F75" s="183">
        <v>540</v>
      </c>
      <c r="G75" s="101" t="s">
        <v>2</v>
      </c>
      <c r="H75" s="101" t="s">
        <v>1</v>
      </c>
      <c r="I75" s="101">
        <v>362.79</v>
      </c>
      <c r="J75" s="102">
        <v>922217.25513698533</v>
      </c>
      <c r="K75" s="102">
        <v>2791.8972617751915</v>
      </c>
      <c r="L75" s="102">
        <v>1718.1027382248087</v>
      </c>
      <c r="M75" s="111">
        <f t="shared" si="0"/>
        <v>926727.25513698533</v>
      </c>
    </row>
    <row r="76" spans="2:13" ht="22.5" customHeight="1" x14ac:dyDescent="0.25">
      <c r="B76" s="181"/>
      <c r="C76" s="185"/>
      <c r="D76" s="181"/>
      <c r="E76" s="117" t="s">
        <v>18</v>
      </c>
      <c r="F76" s="183"/>
      <c r="G76" s="101" t="s">
        <v>19</v>
      </c>
      <c r="H76" s="101" t="s">
        <v>10</v>
      </c>
      <c r="I76" s="101">
        <v>177.21</v>
      </c>
      <c r="J76" s="102">
        <v>11306570.436643835</v>
      </c>
      <c r="K76" s="102">
        <v>22380.705234190282</v>
      </c>
      <c r="L76" s="102">
        <v>21064.294765809718</v>
      </c>
      <c r="M76" s="111">
        <f t="shared" si="0"/>
        <v>11350015.436643835</v>
      </c>
    </row>
    <row r="77" spans="2:13" ht="22.5" customHeight="1" x14ac:dyDescent="0.25">
      <c r="B77" s="181">
        <v>18</v>
      </c>
      <c r="C77" s="185" t="s">
        <v>834</v>
      </c>
      <c r="D77" s="181" t="s">
        <v>483</v>
      </c>
      <c r="E77" s="99" t="s">
        <v>20</v>
      </c>
      <c r="F77" s="183">
        <v>529.74</v>
      </c>
      <c r="G77" s="101" t="s">
        <v>480</v>
      </c>
      <c r="H77" s="101" t="s">
        <v>1</v>
      </c>
      <c r="I77" s="101">
        <v>282.69</v>
      </c>
      <c r="J77" s="102">
        <v>6.3000000081956387E-2</v>
      </c>
      <c r="K77" s="102">
        <v>0</v>
      </c>
      <c r="L77" s="102">
        <v>0</v>
      </c>
      <c r="M77" s="111">
        <f>SUM(J77:L77)</f>
        <v>6.3000000081956387E-2</v>
      </c>
    </row>
    <row r="78" spans="2:13" ht="22.5" customHeight="1" x14ac:dyDescent="0.25">
      <c r="B78" s="181"/>
      <c r="C78" s="185"/>
      <c r="D78" s="181"/>
      <c r="E78" s="99" t="s">
        <v>21</v>
      </c>
      <c r="F78" s="183"/>
      <c r="G78" s="101" t="s">
        <v>617</v>
      </c>
      <c r="H78" s="101" t="s">
        <v>10</v>
      </c>
      <c r="I78" s="101">
        <v>51.39</v>
      </c>
      <c r="J78" s="102">
        <v>2569500</v>
      </c>
      <c r="K78" s="102">
        <v>358948.65608219174</v>
      </c>
      <c r="L78" s="102">
        <v>119475.98432876714</v>
      </c>
      <c r="M78" s="111">
        <f t="shared" si="0"/>
        <v>3047924.6404109588</v>
      </c>
    </row>
    <row r="79" spans="2:13" ht="22.5" customHeight="1" x14ac:dyDescent="0.25">
      <c r="B79" s="181"/>
      <c r="C79" s="185"/>
      <c r="D79" s="181"/>
      <c r="E79" s="99" t="s">
        <v>22</v>
      </c>
      <c r="F79" s="183"/>
      <c r="G79" s="101" t="s">
        <v>618</v>
      </c>
      <c r="H79" s="101" t="s">
        <v>186</v>
      </c>
      <c r="I79" s="101">
        <v>195.66</v>
      </c>
      <c r="J79" s="102">
        <v>9810109.8767123278</v>
      </c>
      <c r="K79" s="102">
        <v>1390573.0355421279</v>
      </c>
      <c r="L79" s="102">
        <v>429109.00212910498</v>
      </c>
      <c r="M79" s="111">
        <f t="shared" si="0"/>
        <v>11629791.914383562</v>
      </c>
    </row>
    <row r="80" spans="2:13" ht="22.5" customHeight="1" x14ac:dyDescent="0.25">
      <c r="B80" s="181">
        <v>19</v>
      </c>
      <c r="C80" s="185" t="s">
        <v>835</v>
      </c>
      <c r="D80" s="181" t="s">
        <v>483</v>
      </c>
      <c r="E80" s="99" t="s">
        <v>23</v>
      </c>
      <c r="F80" s="183">
        <v>540</v>
      </c>
      <c r="G80" s="101" t="s">
        <v>480</v>
      </c>
      <c r="H80" s="101" t="s">
        <v>1</v>
      </c>
      <c r="I80" s="101">
        <v>360</v>
      </c>
      <c r="J80" s="102">
        <v>35999999.999999985</v>
      </c>
      <c r="K80" s="102">
        <v>18670132.20214149</v>
      </c>
      <c r="L80" s="102">
        <v>8169186.5101872794</v>
      </c>
      <c r="M80" s="111">
        <f t="shared" si="0"/>
        <v>62839318.712328762</v>
      </c>
    </row>
    <row r="81" spans="2:14 16381:16381" ht="22.5" customHeight="1" x14ac:dyDescent="0.25">
      <c r="B81" s="181"/>
      <c r="C81" s="185"/>
      <c r="D81" s="181"/>
      <c r="E81" s="99" t="s">
        <v>24</v>
      </c>
      <c r="F81" s="183"/>
      <c r="G81" s="101" t="s">
        <v>25</v>
      </c>
      <c r="H81" s="101" t="s">
        <v>10</v>
      </c>
      <c r="I81" s="101">
        <v>180</v>
      </c>
      <c r="J81" s="102">
        <v>18000000.000000007</v>
      </c>
      <c r="K81" s="102">
        <v>6200929.850197034</v>
      </c>
      <c r="L81" s="102">
        <v>2157085.7114468007</v>
      </c>
      <c r="M81" s="111">
        <f t="shared" si="0"/>
        <v>26358015.561643839</v>
      </c>
    </row>
    <row r="82" spans="2:14 16381:16381" s="2" customFormat="1" ht="22.5" customHeight="1" x14ac:dyDescent="0.25">
      <c r="B82" s="108"/>
      <c r="C82" s="108"/>
      <c r="D82" s="200" t="s">
        <v>668</v>
      </c>
      <c r="E82" s="200"/>
      <c r="F82" s="202" t="s">
        <v>4</v>
      </c>
      <c r="G82" s="202"/>
      <c r="H82" s="202"/>
      <c r="I82" s="101" t="s">
        <v>903</v>
      </c>
      <c r="J82" s="149">
        <f>SUM(J51:J81)</f>
        <v>195490896.10923284</v>
      </c>
      <c r="K82" s="149">
        <f>SUM(K51:K81)</f>
        <v>87533529.055015206</v>
      </c>
      <c r="L82" s="149">
        <f>SUM(L51:L81)</f>
        <v>56671733.960395761</v>
      </c>
      <c r="M82" s="149">
        <f>SUM(M51:M81)</f>
        <v>339696159.1246438</v>
      </c>
      <c r="N82" s="88"/>
      <c r="XFA82" s="1"/>
    </row>
    <row r="83" spans="2:14 16381:16381" x14ac:dyDescent="0.25">
      <c r="J83" s="85"/>
      <c r="K83" s="53">
        <f>SUM(K82:L82)</f>
        <v>144205263.01541096</v>
      </c>
      <c r="L83" s="85"/>
    </row>
    <row r="84" spans="2:14 16381:16381" x14ac:dyDescent="0.25"/>
    <row r="85" spans="2:14 16381:16381" ht="28.5" customHeight="1" x14ac:dyDescent="0.25">
      <c r="B85" s="145" t="s">
        <v>417</v>
      </c>
      <c r="C85" s="146" t="s">
        <v>418</v>
      </c>
      <c r="D85" s="146" t="s">
        <v>419</v>
      </c>
      <c r="E85" s="145" t="s">
        <v>420</v>
      </c>
      <c r="F85" s="147" t="s">
        <v>572</v>
      </c>
      <c r="G85" s="147" t="s">
        <v>422</v>
      </c>
      <c r="H85" s="147" t="s">
        <v>423</v>
      </c>
      <c r="I85" s="147" t="s">
        <v>424</v>
      </c>
      <c r="J85" s="148" t="s">
        <v>425</v>
      </c>
      <c r="K85" s="148" t="s">
        <v>3</v>
      </c>
      <c r="L85" s="148" t="s">
        <v>573</v>
      </c>
      <c r="M85" s="148" t="s">
        <v>574</v>
      </c>
    </row>
    <row r="86" spans="2:14 16381:16381" s="2" customFormat="1" ht="15.75" customHeight="1" x14ac:dyDescent="0.25">
      <c r="B86" s="187" t="s">
        <v>743</v>
      </c>
      <c r="C86" s="187"/>
      <c r="D86" s="187"/>
      <c r="E86" s="187"/>
      <c r="F86" s="107" t="s">
        <v>427</v>
      </c>
      <c r="G86" s="187" t="s">
        <v>743</v>
      </c>
      <c r="H86" s="187"/>
      <c r="I86" s="108" t="s">
        <v>427</v>
      </c>
      <c r="J86" s="109"/>
      <c r="K86" s="109"/>
      <c r="L86" s="109"/>
      <c r="M86" s="109" t="s">
        <v>680</v>
      </c>
      <c r="N86" s="88"/>
      <c r="XFA86" s="1"/>
    </row>
    <row r="87" spans="2:14 16381:16381" ht="22.5" customHeight="1" x14ac:dyDescent="0.25">
      <c r="B87" s="181">
        <v>1</v>
      </c>
      <c r="C87" s="185" t="s">
        <v>836</v>
      </c>
      <c r="D87" s="181" t="s">
        <v>515</v>
      </c>
      <c r="E87" s="99" t="s">
        <v>385</v>
      </c>
      <c r="F87" s="183">
        <v>259.64999999999998</v>
      </c>
      <c r="G87" s="101" t="s">
        <v>591</v>
      </c>
      <c r="H87" s="101" t="s">
        <v>1</v>
      </c>
      <c r="I87" s="101">
        <v>130.94999999999999</v>
      </c>
      <c r="J87" s="102">
        <v>13095000</v>
      </c>
      <c r="K87" s="102">
        <v>68236622.853105634</v>
      </c>
      <c r="L87" s="102">
        <v>63739208.27703134</v>
      </c>
      <c r="M87" s="111">
        <f t="shared" ref="M87:M93" si="1">SUM(J87:L87)</f>
        <v>145070831.13013697</v>
      </c>
    </row>
    <row r="88" spans="2:14 16381:16381" ht="22.5" customHeight="1" x14ac:dyDescent="0.25">
      <c r="B88" s="181"/>
      <c r="C88" s="185"/>
      <c r="D88" s="181"/>
      <c r="E88" s="99" t="s">
        <v>386</v>
      </c>
      <c r="F88" s="183"/>
      <c r="G88" s="101" t="s">
        <v>592</v>
      </c>
      <c r="H88" s="101" t="s">
        <v>10</v>
      </c>
      <c r="I88" s="101">
        <v>128.69999999999999</v>
      </c>
      <c r="J88" s="102">
        <v>12870000.000000007</v>
      </c>
      <c r="K88" s="102">
        <v>66467297.203899048</v>
      </c>
      <c r="L88" s="102">
        <v>59529196.576922871</v>
      </c>
      <c r="M88" s="111">
        <f t="shared" si="1"/>
        <v>138866493.78082192</v>
      </c>
    </row>
    <row r="89" spans="2:14 16381:16381" ht="26.25" customHeight="1" x14ac:dyDescent="0.25">
      <c r="B89" s="99">
        <v>2</v>
      </c>
      <c r="C89" s="112" t="s">
        <v>1082</v>
      </c>
      <c r="D89" s="99" t="s">
        <v>515</v>
      </c>
      <c r="E89" s="99" t="s">
        <v>387</v>
      </c>
      <c r="F89" s="101">
        <v>251.47</v>
      </c>
      <c r="G89" s="101" t="s">
        <v>593</v>
      </c>
      <c r="H89" s="101" t="s">
        <v>1</v>
      </c>
      <c r="I89" s="101">
        <v>251.47</v>
      </c>
      <c r="J89" s="102">
        <v>25147000.00000003</v>
      </c>
      <c r="K89" s="102">
        <v>95199281.959619999</v>
      </c>
      <c r="L89" s="102">
        <v>91450579.512982726</v>
      </c>
      <c r="M89" s="111">
        <f t="shared" si="1"/>
        <v>211796861.47260275</v>
      </c>
    </row>
    <row r="90" spans="2:14 16381:16381" ht="29.25" customHeight="1" x14ac:dyDescent="0.25">
      <c r="B90" s="99">
        <v>3</v>
      </c>
      <c r="C90" s="112" t="s">
        <v>837</v>
      </c>
      <c r="D90" s="99" t="s">
        <v>515</v>
      </c>
      <c r="E90" s="99" t="s">
        <v>393</v>
      </c>
      <c r="F90" s="101">
        <v>45</v>
      </c>
      <c r="G90" s="101" t="s">
        <v>64</v>
      </c>
      <c r="H90" s="101" t="s">
        <v>1</v>
      </c>
      <c r="I90" s="101">
        <v>45</v>
      </c>
      <c r="J90" s="151">
        <v>0</v>
      </c>
      <c r="K90" s="151">
        <v>0</v>
      </c>
      <c r="L90" s="151">
        <v>0</v>
      </c>
      <c r="M90" s="111">
        <f>SUM(J90:L90)</f>
        <v>0</v>
      </c>
    </row>
    <row r="91" spans="2:14 16381:16381" ht="22.5" customHeight="1" x14ac:dyDescent="0.25">
      <c r="B91" s="181">
        <v>4</v>
      </c>
      <c r="C91" s="185" t="s">
        <v>838</v>
      </c>
      <c r="D91" s="99" t="s">
        <v>515</v>
      </c>
      <c r="E91" s="99" t="s">
        <v>52</v>
      </c>
      <c r="F91" s="183">
        <v>259.97000000000003</v>
      </c>
      <c r="G91" s="101" t="s">
        <v>594</v>
      </c>
      <c r="H91" s="101" t="s">
        <v>1</v>
      </c>
      <c r="I91" s="101">
        <v>157.32</v>
      </c>
      <c r="J91" s="102">
        <v>15732000.000000006</v>
      </c>
      <c r="K91" s="102">
        <v>14275316.847931506</v>
      </c>
      <c r="L91" s="102">
        <v>16178036.193164384</v>
      </c>
      <c r="M91" s="111">
        <f t="shared" si="1"/>
        <v>46185353.041095898</v>
      </c>
    </row>
    <row r="92" spans="2:14 16381:16381" ht="22.5" customHeight="1" x14ac:dyDescent="0.25">
      <c r="B92" s="181"/>
      <c r="C92" s="185"/>
      <c r="D92" s="99" t="s">
        <v>515</v>
      </c>
      <c r="E92" s="99" t="s">
        <v>53</v>
      </c>
      <c r="F92" s="183"/>
      <c r="G92" s="101" t="s">
        <v>595</v>
      </c>
      <c r="H92" s="101" t="s">
        <v>10</v>
      </c>
      <c r="I92" s="101">
        <v>101.15</v>
      </c>
      <c r="J92" s="102">
        <v>10114999.999999996</v>
      </c>
      <c r="K92" s="102">
        <v>7680678.7371033961</v>
      </c>
      <c r="L92" s="102">
        <v>7882454.8793349592</v>
      </c>
      <c r="M92" s="111">
        <f t="shared" si="1"/>
        <v>25678133.616438352</v>
      </c>
    </row>
    <row r="93" spans="2:14 16381:16381" ht="22.5" customHeight="1" x14ac:dyDescent="0.25">
      <c r="B93" s="181"/>
      <c r="C93" s="185"/>
      <c r="D93" s="99" t="s">
        <v>515</v>
      </c>
      <c r="E93" s="99" t="s">
        <v>62</v>
      </c>
      <c r="F93" s="101">
        <v>100</v>
      </c>
      <c r="G93" s="101" t="s">
        <v>514</v>
      </c>
      <c r="H93" s="101" t="s">
        <v>1</v>
      </c>
      <c r="I93" s="101">
        <v>100</v>
      </c>
      <c r="J93" s="151">
        <v>7589344</v>
      </c>
      <c r="K93" s="151">
        <v>6662526.0111078992</v>
      </c>
      <c r="L93" s="151">
        <v>7748128.9340975806</v>
      </c>
      <c r="M93" s="111">
        <f t="shared" si="1"/>
        <v>21999998.94520548</v>
      </c>
    </row>
    <row r="94" spans="2:14 16381:16381" s="2" customFormat="1" ht="22.5" customHeight="1" x14ac:dyDescent="0.25">
      <c r="B94" s="108"/>
      <c r="C94" s="108"/>
      <c r="D94" s="200" t="s">
        <v>515</v>
      </c>
      <c r="E94" s="200"/>
      <c r="F94" s="202" t="s">
        <v>4</v>
      </c>
      <c r="G94" s="202"/>
      <c r="H94" s="202"/>
      <c r="I94" s="101" t="s">
        <v>903</v>
      </c>
      <c r="J94" s="149">
        <f>SUM(J87:J93)</f>
        <v>84548344.000000045</v>
      </c>
      <c r="K94" s="149">
        <f>SUM(K87:K93)</f>
        <v>258521723.61276749</v>
      </c>
      <c r="L94" s="149">
        <f>SUM(L87:L93)</f>
        <v>246527604.37353384</v>
      </c>
      <c r="M94" s="149">
        <f>SUM(M87:M93)</f>
        <v>589597671.9863013</v>
      </c>
      <c r="N94" s="88"/>
      <c r="XFA94" s="1"/>
    </row>
    <row r="95" spans="2:14 16381:16381" s="84" customFormat="1" x14ac:dyDescent="0.25">
      <c r="C95" s="86"/>
      <c r="F95" s="87"/>
      <c r="G95" s="87"/>
      <c r="H95" s="87"/>
      <c r="I95" s="87"/>
      <c r="J95" s="85"/>
      <c r="K95" s="53">
        <f>SUM(K94:L94)</f>
        <v>505049327.9863013</v>
      </c>
      <c r="L95" s="85"/>
      <c r="M95" s="85"/>
      <c r="N95" s="88"/>
    </row>
    <row r="96" spans="2:14 16381:16381" s="84" customFormat="1" x14ac:dyDescent="0.25">
      <c r="C96" s="86"/>
      <c r="F96" s="87"/>
      <c r="G96" s="87"/>
      <c r="H96" s="87"/>
      <c r="I96" s="87"/>
      <c r="J96" s="85"/>
      <c r="K96" s="85"/>
      <c r="L96" s="85"/>
      <c r="M96" s="85"/>
      <c r="N96" s="88"/>
    </row>
    <row r="97" spans="2:14 16381:16381" ht="28.5" customHeight="1" x14ac:dyDescent="0.25">
      <c r="B97" s="145" t="s">
        <v>417</v>
      </c>
      <c r="C97" s="146" t="s">
        <v>418</v>
      </c>
      <c r="D97" s="146" t="s">
        <v>419</v>
      </c>
      <c r="E97" s="145" t="s">
        <v>420</v>
      </c>
      <c r="F97" s="147" t="s">
        <v>572</v>
      </c>
      <c r="G97" s="147" t="s">
        <v>422</v>
      </c>
      <c r="H97" s="147" t="s">
        <v>423</v>
      </c>
      <c r="I97" s="147" t="s">
        <v>424</v>
      </c>
      <c r="J97" s="148" t="s">
        <v>425</v>
      </c>
      <c r="K97" s="148" t="s">
        <v>3</v>
      </c>
      <c r="L97" s="148" t="s">
        <v>573</v>
      </c>
      <c r="M97" s="148" t="s">
        <v>574</v>
      </c>
    </row>
    <row r="98" spans="2:14 16381:16381" s="2" customFormat="1" ht="15.75" customHeight="1" x14ac:dyDescent="0.25">
      <c r="B98" s="187" t="s">
        <v>743</v>
      </c>
      <c r="C98" s="187"/>
      <c r="D98" s="187"/>
      <c r="E98" s="187"/>
      <c r="F98" s="107" t="s">
        <v>427</v>
      </c>
      <c r="G98" s="187" t="s">
        <v>743</v>
      </c>
      <c r="H98" s="187"/>
      <c r="I98" s="108" t="s">
        <v>427</v>
      </c>
      <c r="J98" s="109"/>
      <c r="K98" s="109"/>
      <c r="L98" s="109"/>
      <c r="M98" s="109" t="s">
        <v>680</v>
      </c>
      <c r="N98" s="88"/>
      <c r="XFA98" s="1"/>
    </row>
    <row r="99" spans="2:14 16381:16381" ht="22.5" customHeight="1" x14ac:dyDescent="0.25">
      <c r="B99" s="181">
        <v>1</v>
      </c>
      <c r="C99" s="185" t="s">
        <v>839</v>
      </c>
      <c r="D99" s="181" t="s">
        <v>511</v>
      </c>
      <c r="E99" s="99" t="s">
        <v>54</v>
      </c>
      <c r="F99" s="183">
        <v>530.54999999999995</v>
      </c>
      <c r="G99" s="101" t="s">
        <v>14</v>
      </c>
      <c r="H99" s="101" t="s">
        <v>1</v>
      </c>
      <c r="I99" s="101">
        <v>334.53</v>
      </c>
      <c r="J99" s="102">
        <v>2752435.041095891</v>
      </c>
      <c r="K99" s="102">
        <v>55426.179253143157</v>
      </c>
      <c r="L99" s="102">
        <v>31671.82074685684</v>
      </c>
      <c r="M99" s="111">
        <f>SUM(J99:L99)</f>
        <v>2839533.041095891</v>
      </c>
    </row>
    <row r="100" spans="2:14 16381:16381" ht="22.5" customHeight="1" x14ac:dyDescent="0.25">
      <c r="B100" s="181"/>
      <c r="C100" s="185"/>
      <c r="D100" s="181"/>
      <c r="E100" s="99" t="s">
        <v>55</v>
      </c>
      <c r="F100" s="183"/>
      <c r="G100" s="101" t="s">
        <v>56</v>
      </c>
      <c r="H100" s="101" t="s">
        <v>10</v>
      </c>
      <c r="I100" s="101">
        <v>196.02</v>
      </c>
      <c r="J100" s="102">
        <v>1067227.1849315064</v>
      </c>
      <c r="K100" s="102">
        <v>41299.832547945203</v>
      </c>
      <c r="L100" s="102">
        <v>26432.167452054797</v>
      </c>
      <c r="M100" s="111">
        <f>SUM(J100:L100)</f>
        <v>1134959.1849315064</v>
      </c>
    </row>
    <row r="101" spans="2:14 16381:16381" s="2" customFormat="1" ht="22.5" customHeight="1" x14ac:dyDescent="0.25">
      <c r="B101" s="108"/>
      <c r="C101" s="108"/>
      <c r="D101" s="200" t="s">
        <v>511</v>
      </c>
      <c r="E101" s="200"/>
      <c r="F101" s="202" t="s">
        <v>4</v>
      </c>
      <c r="G101" s="202"/>
      <c r="H101" s="202"/>
      <c r="I101" s="101" t="s">
        <v>903</v>
      </c>
      <c r="J101" s="149">
        <f>SUM(J99:J100)</f>
        <v>3819662.2260273974</v>
      </c>
      <c r="K101" s="149">
        <f>SUM(K99:K100)</f>
        <v>96726.01180108836</v>
      </c>
      <c r="L101" s="149">
        <f>SUM(L99:L100)</f>
        <v>58103.98819891164</v>
      </c>
      <c r="M101" s="149">
        <f>SUM(M99:M100)</f>
        <v>3974492.2260273974</v>
      </c>
      <c r="N101" s="88"/>
      <c r="XFA101" s="1"/>
    </row>
    <row r="102" spans="2:14 16381:16381" s="84" customFormat="1" x14ac:dyDescent="0.25">
      <c r="C102" s="86"/>
      <c r="F102" s="87"/>
      <c r="G102" s="87"/>
      <c r="H102" s="87"/>
      <c r="I102" s="87"/>
      <c r="J102" s="85"/>
      <c r="K102" s="53">
        <f>SUM(K101:L101)</f>
        <v>154830</v>
      </c>
      <c r="L102" s="85"/>
      <c r="M102" s="85"/>
      <c r="N102" s="88"/>
    </row>
    <row r="103" spans="2:14 16381:16381" s="84" customFormat="1" x14ac:dyDescent="0.25">
      <c r="C103" s="86"/>
      <c r="F103" s="87"/>
      <c r="G103" s="87"/>
      <c r="H103" s="87"/>
      <c r="I103" s="87"/>
      <c r="J103" s="85"/>
      <c r="K103" s="85"/>
      <c r="L103" s="85"/>
      <c r="M103" s="85"/>
      <c r="N103" s="88"/>
    </row>
    <row r="104" spans="2:14 16381:16381" ht="28.5" customHeight="1" x14ac:dyDescent="0.25">
      <c r="B104" s="145" t="s">
        <v>417</v>
      </c>
      <c r="C104" s="146" t="s">
        <v>418</v>
      </c>
      <c r="D104" s="146" t="s">
        <v>419</v>
      </c>
      <c r="E104" s="145" t="s">
        <v>420</v>
      </c>
      <c r="F104" s="147" t="s">
        <v>572</v>
      </c>
      <c r="G104" s="147" t="s">
        <v>422</v>
      </c>
      <c r="H104" s="147" t="s">
        <v>423</v>
      </c>
      <c r="I104" s="147" t="s">
        <v>424</v>
      </c>
      <c r="J104" s="148" t="s">
        <v>425</v>
      </c>
      <c r="K104" s="148" t="s">
        <v>3</v>
      </c>
      <c r="L104" s="148" t="s">
        <v>573</v>
      </c>
      <c r="M104" s="148" t="s">
        <v>574</v>
      </c>
    </row>
    <row r="105" spans="2:14 16381:16381" s="2" customFormat="1" ht="15.75" customHeight="1" x14ac:dyDescent="0.25">
      <c r="B105" s="187" t="s">
        <v>743</v>
      </c>
      <c r="C105" s="187"/>
      <c r="D105" s="187"/>
      <c r="E105" s="187"/>
      <c r="F105" s="107" t="s">
        <v>427</v>
      </c>
      <c r="G105" s="187" t="s">
        <v>743</v>
      </c>
      <c r="H105" s="187"/>
      <c r="I105" s="108" t="s">
        <v>427</v>
      </c>
      <c r="J105" s="109"/>
      <c r="K105" s="109"/>
      <c r="L105" s="109"/>
      <c r="M105" s="109" t="s">
        <v>680</v>
      </c>
      <c r="N105" s="88"/>
      <c r="XFA105" s="1"/>
    </row>
    <row r="106" spans="2:14 16381:16381" ht="26.25" customHeight="1" x14ac:dyDescent="0.25">
      <c r="B106" s="99">
        <v>1</v>
      </c>
      <c r="C106" s="112" t="s">
        <v>1033</v>
      </c>
      <c r="D106" s="99" t="s">
        <v>551</v>
      </c>
      <c r="E106" s="99" t="s">
        <v>382</v>
      </c>
      <c r="F106" s="101">
        <v>230.63</v>
      </c>
      <c r="G106" s="101" t="s">
        <v>582</v>
      </c>
      <c r="H106" s="101" t="s">
        <v>186</v>
      </c>
      <c r="I106" s="101">
        <v>72.88</v>
      </c>
      <c r="J106" s="102">
        <v>0</v>
      </c>
      <c r="K106" s="102">
        <v>0</v>
      </c>
      <c r="L106" s="102">
        <v>0</v>
      </c>
      <c r="M106" s="111">
        <f>SUM(J106:L106)</f>
        <v>0</v>
      </c>
    </row>
    <row r="107" spans="2:14 16381:16381" ht="28.5" customHeight="1" x14ac:dyDescent="0.25">
      <c r="B107" s="99">
        <v>2</v>
      </c>
      <c r="C107" s="112" t="s">
        <v>840</v>
      </c>
      <c r="D107" s="99" t="s">
        <v>551</v>
      </c>
      <c r="E107" s="101" t="s">
        <v>47</v>
      </c>
      <c r="F107" s="101">
        <v>540</v>
      </c>
      <c r="G107" s="101" t="s">
        <v>14</v>
      </c>
      <c r="H107" s="101" t="s">
        <v>10</v>
      </c>
      <c r="I107" s="101">
        <v>243</v>
      </c>
      <c r="J107" s="102">
        <v>0</v>
      </c>
      <c r="K107" s="102">
        <v>0</v>
      </c>
      <c r="L107" s="102">
        <v>0</v>
      </c>
      <c r="M107" s="111">
        <f>SUM(J107:L107)</f>
        <v>0</v>
      </c>
    </row>
    <row r="108" spans="2:14 16381:16381" s="2" customFormat="1" ht="22.5" customHeight="1" x14ac:dyDescent="0.25">
      <c r="B108" s="108"/>
      <c r="C108" s="108"/>
      <c r="D108" s="200" t="s">
        <v>551</v>
      </c>
      <c r="E108" s="200"/>
      <c r="F108" s="202" t="s">
        <v>4</v>
      </c>
      <c r="G108" s="202"/>
      <c r="H108" s="202"/>
      <c r="I108" s="101" t="s">
        <v>903</v>
      </c>
      <c r="J108" s="149">
        <f>SUM(J106:J107)</f>
        <v>0</v>
      </c>
      <c r="K108" s="149">
        <f>SUM(K106:K107)</f>
        <v>0</v>
      </c>
      <c r="L108" s="149">
        <f>SUM(L106:L107)</f>
        <v>0</v>
      </c>
      <c r="M108" s="149">
        <f>SUM(M106:M107)</f>
        <v>0</v>
      </c>
      <c r="N108" s="88"/>
      <c r="XFA108" s="1"/>
    </row>
    <row r="109" spans="2:14 16381:16381" s="84" customFormat="1" x14ac:dyDescent="0.25">
      <c r="C109" s="86"/>
      <c r="F109" s="87"/>
      <c r="G109" s="87"/>
      <c r="H109" s="87"/>
      <c r="I109" s="87"/>
      <c r="J109" s="85"/>
      <c r="K109" s="53">
        <f>SUM(K108:L108)</f>
        <v>0</v>
      </c>
      <c r="L109" s="85"/>
      <c r="M109" s="85"/>
      <c r="N109" s="88"/>
    </row>
    <row r="110" spans="2:14 16381:16381" s="84" customFormat="1" x14ac:dyDescent="0.25">
      <c r="C110" s="86"/>
      <c r="F110" s="87"/>
      <c r="G110" s="87"/>
      <c r="H110" s="87"/>
      <c r="I110" s="87"/>
      <c r="J110" s="85"/>
      <c r="K110" s="85"/>
      <c r="L110" s="85"/>
      <c r="M110" s="85"/>
      <c r="N110" s="88"/>
    </row>
    <row r="111" spans="2:14 16381:16381" ht="28.5" customHeight="1" x14ac:dyDescent="0.25">
      <c r="B111" s="145" t="s">
        <v>417</v>
      </c>
      <c r="C111" s="146" t="s">
        <v>418</v>
      </c>
      <c r="D111" s="146" t="s">
        <v>419</v>
      </c>
      <c r="E111" s="145" t="s">
        <v>420</v>
      </c>
      <c r="F111" s="147" t="s">
        <v>572</v>
      </c>
      <c r="G111" s="147" t="s">
        <v>422</v>
      </c>
      <c r="H111" s="147" t="s">
        <v>423</v>
      </c>
      <c r="I111" s="147" t="s">
        <v>424</v>
      </c>
      <c r="J111" s="148" t="s">
        <v>425</v>
      </c>
      <c r="K111" s="148" t="s">
        <v>3</v>
      </c>
      <c r="L111" s="148" t="s">
        <v>573</v>
      </c>
      <c r="M111" s="148" t="s">
        <v>574</v>
      </c>
    </row>
    <row r="112" spans="2:14 16381:16381" s="2" customFormat="1" ht="15.75" customHeight="1" x14ac:dyDescent="0.25">
      <c r="B112" s="187" t="s">
        <v>743</v>
      </c>
      <c r="C112" s="187"/>
      <c r="D112" s="187"/>
      <c r="E112" s="187"/>
      <c r="F112" s="107" t="s">
        <v>427</v>
      </c>
      <c r="G112" s="187" t="s">
        <v>743</v>
      </c>
      <c r="H112" s="187"/>
      <c r="I112" s="108" t="s">
        <v>427</v>
      </c>
      <c r="J112" s="109"/>
      <c r="K112" s="109"/>
      <c r="L112" s="109"/>
      <c r="M112" s="109" t="s">
        <v>680</v>
      </c>
      <c r="N112" s="88"/>
      <c r="XFA112" s="1"/>
    </row>
    <row r="113" spans="2:14 16381:16381" ht="25.5" customHeight="1" x14ac:dyDescent="0.25">
      <c r="B113" s="99">
        <v>1</v>
      </c>
      <c r="C113" s="112" t="s">
        <v>841</v>
      </c>
      <c r="D113" s="99" t="s">
        <v>501</v>
      </c>
      <c r="E113" s="99" t="s">
        <v>384</v>
      </c>
      <c r="F113" s="101">
        <v>50</v>
      </c>
      <c r="G113" s="101" t="s">
        <v>575</v>
      </c>
      <c r="H113" s="101" t="s">
        <v>1</v>
      </c>
      <c r="I113" s="101">
        <v>50</v>
      </c>
      <c r="J113" s="102">
        <v>5000000</v>
      </c>
      <c r="K113" s="102">
        <v>19547731.94493939</v>
      </c>
      <c r="L113" s="102">
        <v>15445418.83588253</v>
      </c>
      <c r="M113" s="111">
        <f t="shared" ref="M113:M118" si="2">SUM(J113:L113)</f>
        <v>39993150.780821919</v>
      </c>
    </row>
    <row r="114" spans="2:14 16381:16381" ht="22.5" customHeight="1" x14ac:dyDescent="0.25">
      <c r="B114" s="181">
        <v>2</v>
      </c>
      <c r="C114" s="185" t="s">
        <v>842</v>
      </c>
      <c r="D114" s="181" t="s">
        <v>501</v>
      </c>
      <c r="E114" s="99" t="s">
        <v>28</v>
      </c>
      <c r="F114" s="183">
        <v>188.91</v>
      </c>
      <c r="G114" s="101" t="s">
        <v>29</v>
      </c>
      <c r="H114" s="101" t="s">
        <v>1</v>
      </c>
      <c r="I114" s="101">
        <v>118.3</v>
      </c>
      <c r="J114" s="102">
        <v>11830000.000000004</v>
      </c>
      <c r="K114" s="102">
        <v>9281695.2896438353</v>
      </c>
      <c r="L114" s="102">
        <v>10297777.14871233</v>
      </c>
      <c r="M114" s="111">
        <f t="shared" si="2"/>
        <v>31409472.438356169</v>
      </c>
    </row>
    <row r="115" spans="2:14 16381:16381" ht="22.5" customHeight="1" x14ac:dyDescent="0.25">
      <c r="B115" s="181"/>
      <c r="C115" s="185"/>
      <c r="D115" s="181"/>
      <c r="E115" s="99" t="s">
        <v>30</v>
      </c>
      <c r="F115" s="183"/>
      <c r="G115" s="101" t="s">
        <v>31</v>
      </c>
      <c r="H115" s="101" t="s">
        <v>10</v>
      </c>
      <c r="I115" s="101">
        <v>70.61</v>
      </c>
      <c r="J115" s="102">
        <v>7061000</v>
      </c>
      <c r="K115" s="102">
        <v>5073596.1682949904</v>
      </c>
      <c r="L115" s="102">
        <v>5512729.2837598044</v>
      </c>
      <c r="M115" s="111">
        <f t="shared" si="2"/>
        <v>17647325.452054795</v>
      </c>
    </row>
    <row r="116" spans="2:14 16381:16381" ht="26.25" customHeight="1" x14ac:dyDescent="0.25">
      <c r="B116" s="99">
        <v>3</v>
      </c>
      <c r="C116" s="112" t="s">
        <v>843</v>
      </c>
      <c r="D116" s="99" t="s">
        <v>501</v>
      </c>
      <c r="E116" s="99" t="s">
        <v>32</v>
      </c>
      <c r="F116" s="101">
        <v>540</v>
      </c>
      <c r="G116" s="101" t="s">
        <v>578</v>
      </c>
      <c r="H116" s="101" t="s">
        <v>10</v>
      </c>
      <c r="I116" s="101">
        <v>299.88</v>
      </c>
      <c r="J116" s="102">
        <v>8968392.0890410934</v>
      </c>
      <c r="K116" s="102">
        <v>1553912.9496085569</v>
      </c>
      <c r="L116" s="102">
        <v>25254.680528429344</v>
      </c>
      <c r="M116" s="111">
        <f t="shared" si="2"/>
        <v>10547559.719178081</v>
      </c>
    </row>
    <row r="117" spans="2:14 16381:16381" ht="22.5" customHeight="1" x14ac:dyDescent="0.25">
      <c r="B117" s="181">
        <v>4</v>
      </c>
      <c r="C117" s="188" t="s">
        <v>844</v>
      </c>
      <c r="D117" s="181" t="s">
        <v>501</v>
      </c>
      <c r="E117" s="99" t="s">
        <v>0</v>
      </c>
      <c r="F117" s="183">
        <v>540</v>
      </c>
      <c r="G117" s="101" t="s">
        <v>2</v>
      </c>
      <c r="H117" s="101" t="s">
        <v>1</v>
      </c>
      <c r="I117" s="101">
        <v>305.55</v>
      </c>
      <c r="J117" s="102">
        <v>0</v>
      </c>
      <c r="K117" s="102">
        <v>0</v>
      </c>
      <c r="L117" s="102">
        <v>0</v>
      </c>
      <c r="M117" s="111">
        <f t="shared" si="2"/>
        <v>0</v>
      </c>
    </row>
    <row r="118" spans="2:14 16381:16381" ht="22.5" customHeight="1" x14ac:dyDescent="0.25">
      <c r="B118" s="181"/>
      <c r="C118" s="188"/>
      <c r="D118" s="181"/>
      <c r="E118" s="99" t="s">
        <v>6</v>
      </c>
      <c r="F118" s="183"/>
      <c r="G118" s="101" t="s">
        <v>7</v>
      </c>
      <c r="H118" s="101" t="s">
        <v>10</v>
      </c>
      <c r="I118" s="101">
        <v>234.45</v>
      </c>
      <c r="J118" s="102">
        <v>0</v>
      </c>
      <c r="K118" s="102">
        <v>0</v>
      </c>
      <c r="L118" s="102">
        <v>0</v>
      </c>
      <c r="M118" s="111">
        <f t="shared" si="2"/>
        <v>0</v>
      </c>
    </row>
    <row r="119" spans="2:14 16381:16381" s="2" customFormat="1" ht="22.5" customHeight="1" x14ac:dyDescent="0.25">
      <c r="B119" s="108"/>
      <c r="C119" s="108"/>
      <c r="D119" s="200" t="s">
        <v>501</v>
      </c>
      <c r="E119" s="200"/>
      <c r="F119" s="202" t="s">
        <v>4</v>
      </c>
      <c r="G119" s="202"/>
      <c r="H119" s="202"/>
      <c r="I119" s="101" t="s">
        <v>903</v>
      </c>
      <c r="J119" s="149">
        <f>SUM(J113:J118)</f>
        <v>32859392.089041099</v>
      </c>
      <c r="K119" s="149">
        <f>SUM(K113:K118)</f>
        <v>35456936.352486774</v>
      </c>
      <c r="L119" s="149">
        <f>SUM(L113:L118)</f>
        <v>31281179.94888309</v>
      </c>
      <c r="M119" s="149">
        <f>SUM(M113:M118)</f>
        <v>99597508.39041096</v>
      </c>
      <c r="N119" s="88"/>
      <c r="XFA119" s="1"/>
    </row>
    <row r="120" spans="2:14 16381:16381" s="84" customFormat="1" x14ac:dyDescent="0.25">
      <c r="C120" s="86"/>
      <c r="F120" s="87"/>
      <c r="G120" s="87"/>
      <c r="H120" s="87"/>
      <c r="I120" s="87"/>
      <c r="J120" s="85"/>
      <c r="K120" s="53">
        <f>SUM(K119:L119)</f>
        <v>66738116.301369861</v>
      </c>
      <c r="L120" s="85"/>
      <c r="M120" s="85"/>
      <c r="N120" s="88"/>
    </row>
    <row r="121" spans="2:14 16381:16381" s="84" customFormat="1" x14ac:dyDescent="0.25">
      <c r="C121" s="86"/>
      <c r="F121" s="87"/>
      <c r="G121" s="87"/>
      <c r="H121" s="87"/>
      <c r="I121" s="87"/>
      <c r="J121" s="85"/>
      <c r="K121" s="85"/>
      <c r="L121" s="85"/>
      <c r="M121" s="85"/>
      <c r="N121" s="88"/>
    </row>
    <row r="122" spans="2:14 16381:16381" ht="28.5" customHeight="1" x14ac:dyDescent="0.25">
      <c r="B122" s="145" t="s">
        <v>417</v>
      </c>
      <c r="C122" s="146" t="s">
        <v>418</v>
      </c>
      <c r="D122" s="146" t="s">
        <v>419</v>
      </c>
      <c r="E122" s="145" t="s">
        <v>420</v>
      </c>
      <c r="F122" s="147" t="s">
        <v>572</v>
      </c>
      <c r="G122" s="147" t="s">
        <v>422</v>
      </c>
      <c r="H122" s="147" t="s">
        <v>423</v>
      </c>
      <c r="I122" s="147" t="s">
        <v>424</v>
      </c>
      <c r="J122" s="148" t="s">
        <v>425</v>
      </c>
      <c r="K122" s="148" t="s">
        <v>3</v>
      </c>
      <c r="L122" s="148" t="s">
        <v>573</v>
      </c>
      <c r="M122" s="148" t="s">
        <v>574</v>
      </c>
    </row>
    <row r="123" spans="2:14 16381:16381" s="2" customFormat="1" ht="15.75" customHeight="1" x14ac:dyDescent="0.25">
      <c r="B123" s="187" t="s">
        <v>743</v>
      </c>
      <c r="C123" s="187"/>
      <c r="D123" s="187"/>
      <c r="E123" s="187"/>
      <c r="F123" s="107" t="s">
        <v>427</v>
      </c>
      <c r="G123" s="187" t="s">
        <v>743</v>
      </c>
      <c r="H123" s="187"/>
      <c r="I123" s="108" t="s">
        <v>427</v>
      </c>
      <c r="J123" s="109"/>
      <c r="K123" s="109"/>
      <c r="L123" s="109"/>
      <c r="M123" s="109" t="s">
        <v>680</v>
      </c>
      <c r="N123" s="88"/>
      <c r="XFA123" s="1"/>
    </row>
    <row r="124" spans="2:14 16381:16381" ht="22.5" customHeight="1" x14ac:dyDescent="0.25">
      <c r="B124" s="181">
        <v>1</v>
      </c>
      <c r="C124" s="190" t="s">
        <v>845</v>
      </c>
      <c r="D124" s="181" t="s">
        <v>550</v>
      </c>
      <c r="E124" s="99" t="s">
        <v>8</v>
      </c>
      <c r="F124" s="183">
        <v>540</v>
      </c>
      <c r="G124" s="101" t="s">
        <v>2</v>
      </c>
      <c r="H124" s="101" t="s">
        <v>1</v>
      </c>
      <c r="I124" s="101">
        <v>302.06</v>
      </c>
      <c r="J124" s="102">
        <v>0</v>
      </c>
      <c r="K124" s="102">
        <v>-1.2820416057150658E-3</v>
      </c>
      <c r="L124" s="102">
        <v>1.2820416057150658E-3</v>
      </c>
      <c r="M124" s="111">
        <f>SUM(J124:L124)</f>
        <v>0</v>
      </c>
    </row>
    <row r="125" spans="2:14 16381:16381" ht="22.5" customHeight="1" x14ac:dyDescent="0.25">
      <c r="B125" s="181"/>
      <c r="C125" s="190"/>
      <c r="D125" s="181"/>
      <c r="E125" s="99" t="s">
        <v>9</v>
      </c>
      <c r="F125" s="183"/>
      <c r="G125" s="101" t="s">
        <v>7</v>
      </c>
      <c r="H125" s="101" t="s">
        <v>10</v>
      </c>
      <c r="I125" s="101">
        <v>237.94</v>
      </c>
      <c r="J125" s="102">
        <v>0</v>
      </c>
      <c r="K125" s="102">
        <v>0</v>
      </c>
      <c r="L125" s="102">
        <v>0</v>
      </c>
      <c r="M125" s="111">
        <f>SUM(J125:L125)</f>
        <v>0</v>
      </c>
    </row>
    <row r="126" spans="2:14 16381:16381" s="2" customFormat="1" ht="22.5" customHeight="1" x14ac:dyDescent="0.25">
      <c r="B126" s="108"/>
      <c r="C126" s="108"/>
      <c r="D126" s="200" t="s">
        <v>550</v>
      </c>
      <c r="E126" s="200"/>
      <c r="F126" s="202" t="s">
        <v>4</v>
      </c>
      <c r="G126" s="202"/>
      <c r="H126" s="202"/>
      <c r="I126" s="101" t="s">
        <v>903</v>
      </c>
      <c r="J126" s="149">
        <f>SUM(J124:J125)</f>
        <v>0</v>
      </c>
      <c r="K126" s="149">
        <f>SUM(K124:K125)</f>
        <v>-1.2820416057150658E-3</v>
      </c>
      <c r="L126" s="149">
        <f>SUM(L124:L125)</f>
        <v>1.2820416057150658E-3</v>
      </c>
      <c r="M126" s="149">
        <f>SUM(M124:M125)</f>
        <v>0</v>
      </c>
      <c r="N126" s="88"/>
      <c r="XFA126" s="1"/>
    </row>
    <row r="127" spans="2:14 16381:16381" s="84" customFormat="1" x14ac:dyDescent="0.25">
      <c r="C127" s="86"/>
      <c r="F127" s="87"/>
      <c r="J127" s="85"/>
      <c r="K127" s="53">
        <f>SUM(K126:L126)</f>
        <v>0</v>
      </c>
      <c r="L127" s="85"/>
      <c r="M127" s="85"/>
      <c r="N127" s="88"/>
    </row>
    <row r="128" spans="2:14 16381:16381" s="2" customFormat="1" ht="22.5" customHeight="1" x14ac:dyDescent="0.25">
      <c r="B128" s="153"/>
      <c r="C128" s="203" t="s">
        <v>26</v>
      </c>
      <c r="D128" s="203"/>
      <c r="E128" s="203"/>
      <c r="F128" s="200" t="s">
        <v>619</v>
      </c>
      <c r="G128" s="200"/>
      <c r="H128" s="200"/>
      <c r="I128" s="101" t="s">
        <v>903</v>
      </c>
      <c r="J128" s="149">
        <f>SUM(J11+J20+J30+J36+J45+J82+J94+J101+J108+J119+J126)</f>
        <v>479335670.797589</v>
      </c>
      <c r="K128" s="149">
        <f>SUM(K11+K20+K30+K36+K45+K82+K94+K101+K108+K119+K126)</f>
        <v>533092407.45452178</v>
      </c>
      <c r="L128" s="149">
        <f>SUM(L11+L20+L30+L36+L45+L82+L94+L101+L108+L119+L126)</f>
        <v>438961217.94102615</v>
      </c>
      <c r="M128" s="149">
        <f>SUM(J128+K129)</f>
        <v>1451389296.1931369</v>
      </c>
      <c r="N128" s="88"/>
      <c r="XFA128" s="1"/>
    </row>
    <row r="129" spans="2:14 16381:16381" s="2" customFormat="1" ht="22.5" customHeight="1" x14ac:dyDescent="0.25">
      <c r="B129" s="153"/>
      <c r="C129" s="203"/>
      <c r="D129" s="203"/>
      <c r="E129" s="203"/>
      <c r="F129" s="200" t="s">
        <v>679</v>
      </c>
      <c r="G129" s="200"/>
      <c r="H129" s="200"/>
      <c r="I129" s="181" t="s">
        <v>903</v>
      </c>
      <c r="J129" s="181"/>
      <c r="K129" s="152">
        <f>SUM(K128:L128)</f>
        <v>972053625.39554787</v>
      </c>
      <c r="L129" s="152"/>
      <c r="M129" s="124" t="s">
        <v>743</v>
      </c>
      <c r="N129" s="88"/>
      <c r="XFA129" s="1"/>
    </row>
    <row r="130" spans="2:14 16381:16381" x14ac:dyDescent="0.25"/>
    <row r="131" spans="2:14 16381:16381" x14ac:dyDescent="0.25"/>
    <row r="132" spans="2:14 16381:16381" x14ac:dyDescent="0.25"/>
    <row r="133" spans="2:14 16381:16381" x14ac:dyDescent="0.25"/>
    <row r="134" spans="2:14 16381:16381" x14ac:dyDescent="0.25"/>
    <row r="135" spans="2:14 16381:16381" x14ac:dyDescent="0.25"/>
    <row r="136" spans="2:14 16381:16381" x14ac:dyDescent="0.25"/>
    <row r="137" spans="2:14 16381:16381" x14ac:dyDescent="0.25"/>
    <row r="138" spans="2:14 16381:16381" x14ac:dyDescent="0.25"/>
    <row r="139" spans="2:14 16381:16381" x14ac:dyDescent="0.25"/>
    <row r="140" spans="2:14 16381:16381" x14ac:dyDescent="0.25"/>
    <row r="141" spans="2:14 16381:16381" x14ac:dyDescent="0.25"/>
    <row r="142" spans="2:14 16381:16381" x14ac:dyDescent="0.25"/>
    <row r="143" spans="2:14 16381:16381" x14ac:dyDescent="0.25"/>
    <row r="144" spans="2:14 16381:16381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75" x14ac:dyDescent="0.25"/>
    <row r="176" x14ac:dyDescent="0.25"/>
    <row r="177" x14ac:dyDescent="0.25"/>
    <row r="178" x14ac:dyDescent="0.25"/>
    <row r="179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x14ac:dyDescent="0.25"/>
    <row r="193" x14ac:dyDescent="0.25"/>
    <row r="194" x14ac:dyDescent="0.25"/>
    <row r="195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</sheetData>
  <mergeCells count="125">
    <mergeCell ref="G40:H40"/>
    <mergeCell ref="G50:H50"/>
    <mergeCell ref="G34:H34"/>
    <mergeCell ref="F17:F18"/>
    <mergeCell ref="F28:F29"/>
    <mergeCell ref="F36:H36"/>
    <mergeCell ref="F45:H45"/>
    <mergeCell ref="B2:M2"/>
    <mergeCell ref="F6:F7"/>
    <mergeCell ref="B9:B10"/>
    <mergeCell ref="C9:C10"/>
    <mergeCell ref="D9:D10"/>
    <mergeCell ref="F9:F10"/>
    <mergeCell ref="G5:H5"/>
    <mergeCell ref="C6:C8"/>
    <mergeCell ref="B6:B8"/>
    <mergeCell ref="D6:D8"/>
    <mergeCell ref="B5:E5"/>
    <mergeCell ref="I129:J129"/>
    <mergeCell ref="C128:E129"/>
    <mergeCell ref="C17:C18"/>
    <mergeCell ref="D17:D18"/>
    <mergeCell ref="F20:H20"/>
    <mergeCell ref="C28:C29"/>
    <mergeCell ref="F11:H11"/>
    <mergeCell ref="F30:H30"/>
    <mergeCell ref="D28:D29"/>
    <mergeCell ref="B15:E15"/>
    <mergeCell ref="B24:E24"/>
    <mergeCell ref="B17:B18"/>
    <mergeCell ref="D11:E11"/>
    <mergeCell ref="D20:E20"/>
    <mergeCell ref="B28:B29"/>
    <mergeCell ref="D30:E30"/>
    <mergeCell ref="F69:F70"/>
    <mergeCell ref="F73:F74"/>
    <mergeCell ref="F71:F72"/>
    <mergeCell ref="F77:F79"/>
    <mergeCell ref="G15:H15"/>
    <mergeCell ref="G24:H24"/>
    <mergeCell ref="F59:F61"/>
    <mergeCell ref="F91:F92"/>
    <mergeCell ref="D71:D72"/>
    <mergeCell ref="F80:F81"/>
    <mergeCell ref="D80:D81"/>
    <mergeCell ref="C80:C81"/>
    <mergeCell ref="F117:F118"/>
    <mergeCell ref="D114:D115"/>
    <mergeCell ref="B114:B115"/>
    <mergeCell ref="B87:B88"/>
    <mergeCell ref="B91:B93"/>
    <mergeCell ref="C117:C118"/>
    <mergeCell ref="D82:E82"/>
    <mergeCell ref="D94:E94"/>
    <mergeCell ref="B80:B81"/>
    <mergeCell ref="F87:F88"/>
    <mergeCell ref="F129:H129"/>
    <mergeCell ref="F126:H126"/>
    <mergeCell ref="D126:E126"/>
    <mergeCell ref="B99:B100"/>
    <mergeCell ref="D73:D76"/>
    <mergeCell ref="C99:C100"/>
    <mergeCell ref="C87:C88"/>
    <mergeCell ref="C91:C93"/>
    <mergeCell ref="B117:B118"/>
    <mergeCell ref="F75:F76"/>
    <mergeCell ref="G86:H86"/>
    <mergeCell ref="D87:D88"/>
    <mergeCell ref="F99:F100"/>
    <mergeCell ref="F94:H94"/>
    <mergeCell ref="G98:H98"/>
    <mergeCell ref="C73:C76"/>
    <mergeCell ref="D77:D79"/>
    <mergeCell ref="G123:H123"/>
    <mergeCell ref="F101:H101"/>
    <mergeCell ref="F108:H108"/>
    <mergeCell ref="F119:H119"/>
    <mergeCell ref="B34:E34"/>
    <mergeCell ref="B40:E40"/>
    <mergeCell ref="B50:E50"/>
    <mergeCell ref="B86:E86"/>
    <mergeCell ref="B98:E98"/>
    <mergeCell ref="B105:E105"/>
    <mergeCell ref="B73:B76"/>
    <mergeCell ref="B67:B68"/>
    <mergeCell ref="B43:B44"/>
    <mergeCell ref="D43:D44"/>
    <mergeCell ref="C59:C61"/>
    <mergeCell ref="B59:B61"/>
    <mergeCell ref="D59:D61"/>
    <mergeCell ref="D36:E36"/>
    <mergeCell ref="D45:E45"/>
    <mergeCell ref="C67:C68"/>
    <mergeCell ref="B71:B72"/>
    <mergeCell ref="B69:B70"/>
    <mergeCell ref="D101:E101"/>
    <mergeCell ref="D99:D100"/>
    <mergeCell ref="C77:C79"/>
    <mergeCell ref="B77:B79"/>
    <mergeCell ref="C69:C70"/>
    <mergeCell ref="C71:C72"/>
    <mergeCell ref="C43:C44"/>
    <mergeCell ref="F67:F68"/>
    <mergeCell ref="F65:F66"/>
    <mergeCell ref="F43:F44"/>
    <mergeCell ref="B123:E123"/>
    <mergeCell ref="C114:C115"/>
    <mergeCell ref="F128:H128"/>
    <mergeCell ref="D67:D68"/>
    <mergeCell ref="C65:C66"/>
    <mergeCell ref="B65:B66"/>
    <mergeCell ref="D65:D66"/>
    <mergeCell ref="B124:B125"/>
    <mergeCell ref="C124:C125"/>
    <mergeCell ref="D124:D125"/>
    <mergeCell ref="F124:F125"/>
    <mergeCell ref="B112:E112"/>
    <mergeCell ref="F82:H82"/>
    <mergeCell ref="D117:D118"/>
    <mergeCell ref="D108:E108"/>
    <mergeCell ref="D119:E119"/>
    <mergeCell ref="F114:F115"/>
    <mergeCell ref="G105:H105"/>
    <mergeCell ref="G112:H112"/>
    <mergeCell ref="D69:D70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7"/>
  <sheetViews>
    <sheetView showGridLines="0" workbookViewId="0">
      <selection activeCell="C21" sqref="C21"/>
    </sheetView>
  </sheetViews>
  <sheetFormatPr defaultColWidth="0" defaultRowHeight="11.25" zeroHeight="1" x14ac:dyDescent="0.15"/>
  <cols>
    <col min="1" max="1" width="2.85546875" style="1" customWidth="1"/>
    <col min="2" max="2" width="4.5703125" style="8" customWidth="1"/>
    <col min="3" max="3" width="44.7109375" style="49" customWidth="1"/>
    <col min="4" max="4" width="10.7109375" style="47" customWidth="1"/>
    <col min="5" max="5" width="8" style="47" customWidth="1"/>
    <col min="6" max="6" width="11.5703125" style="8" customWidth="1"/>
    <col min="7" max="7" width="10.28515625" style="8" customWidth="1"/>
    <col min="8" max="8" width="7.5703125" style="8" customWidth="1"/>
    <col min="9" max="9" width="9.140625" style="8" customWidth="1"/>
    <col min="10" max="10" width="14.42578125" style="47" customWidth="1"/>
    <col min="11" max="11" width="15.42578125" style="47" customWidth="1"/>
    <col min="12" max="12" width="14.42578125" style="47" customWidth="1"/>
    <col min="13" max="13" width="15.85546875" style="47" customWidth="1"/>
    <col min="14" max="14" width="4.85546875" style="82" customWidth="1"/>
    <col min="15" max="18" width="0" style="47" hidden="1" customWidth="1"/>
    <col min="19" max="16384" width="9.140625" style="47" hidden="1"/>
  </cols>
  <sheetData>
    <row r="1" spans="1:14" ht="9.75" customHeight="1" thickBot="1" x14ac:dyDescent="0.2"/>
    <row r="2" spans="1:14" ht="21.75" customHeight="1" thickBot="1" x14ac:dyDescent="0.3">
      <c r="B2" s="204" t="s">
        <v>1087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3"/>
    </row>
    <row r="3" spans="1:14" ht="21.75" customHeight="1" x14ac:dyDescent="0.25">
      <c r="B3" s="138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4" ht="31.5" customHeight="1" x14ac:dyDescent="0.15">
      <c r="B4" s="154" t="s">
        <v>417</v>
      </c>
      <c r="C4" s="155" t="s">
        <v>418</v>
      </c>
      <c r="D4" s="155" t="s">
        <v>419</v>
      </c>
      <c r="E4" s="154" t="s">
        <v>420</v>
      </c>
      <c r="F4" s="156" t="s">
        <v>572</v>
      </c>
      <c r="G4" s="156" t="s">
        <v>422</v>
      </c>
      <c r="H4" s="156" t="s">
        <v>423</v>
      </c>
      <c r="I4" s="156" t="s">
        <v>424</v>
      </c>
      <c r="J4" s="157" t="s">
        <v>425</v>
      </c>
      <c r="K4" s="157" t="s">
        <v>3</v>
      </c>
      <c r="L4" s="157" t="s">
        <v>573</v>
      </c>
      <c r="M4" s="157" t="s">
        <v>574</v>
      </c>
    </row>
    <row r="5" spans="1:14" s="2" customFormat="1" ht="15.75" customHeight="1" x14ac:dyDescent="0.25">
      <c r="B5" s="187" t="s">
        <v>743</v>
      </c>
      <c r="C5" s="187"/>
      <c r="D5" s="187"/>
      <c r="E5" s="187"/>
      <c r="F5" s="107" t="s">
        <v>427</v>
      </c>
      <c r="G5" s="187" t="s">
        <v>743</v>
      </c>
      <c r="H5" s="187"/>
      <c r="I5" s="108" t="s">
        <v>427</v>
      </c>
      <c r="J5" s="109"/>
      <c r="K5" s="109"/>
      <c r="L5" s="109"/>
      <c r="M5" s="109" t="s">
        <v>680</v>
      </c>
      <c r="N5" s="83"/>
    </row>
    <row r="6" spans="1:14" ht="27.75" customHeight="1" x14ac:dyDescent="0.15">
      <c r="B6" s="158">
        <v>1</v>
      </c>
      <c r="C6" s="112" t="s">
        <v>748</v>
      </c>
      <c r="D6" s="158" t="s">
        <v>549</v>
      </c>
      <c r="E6" s="158" t="s">
        <v>144</v>
      </c>
      <c r="F6" s="159">
        <v>1619.51</v>
      </c>
      <c r="G6" s="160" t="s">
        <v>640</v>
      </c>
      <c r="H6" s="160" t="s">
        <v>1</v>
      </c>
      <c r="I6" s="159">
        <v>1619.51</v>
      </c>
      <c r="J6" s="115">
        <v>145755900</v>
      </c>
      <c r="K6" s="115">
        <v>114896455.11542465</v>
      </c>
      <c r="L6" s="115">
        <v>128659644.88457535</v>
      </c>
      <c r="M6" s="111">
        <f>SUM(J6:L6)</f>
        <v>389312000</v>
      </c>
    </row>
    <row r="7" spans="1:14" s="2" customFormat="1" ht="22.5" customHeight="1" x14ac:dyDescent="0.25">
      <c r="A7" s="1"/>
      <c r="B7" s="108"/>
      <c r="C7" s="161"/>
      <c r="D7" s="211" t="s">
        <v>549</v>
      </c>
      <c r="E7" s="211"/>
      <c r="F7" s="216" t="s">
        <v>4</v>
      </c>
      <c r="G7" s="216"/>
      <c r="H7" s="216"/>
      <c r="I7" s="101" t="s">
        <v>903</v>
      </c>
      <c r="J7" s="162">
        <f>SUM(J6:J6)</f>
        <v>145755900</v>
      </c>
      <c r="K7" s="162">
        <f>SUM(K6:K6)</f>
        <v>114896455.11542465</v>
      </c>
      <c r="L7" s="162">
        <f>SUM(L6:L6)</f>
        <v>128659644.88457535</v>
      </c>
      <c r="M7" s="162">
        <f>SUM(M6:M6)</f>
        <v>389312000</v>
      </c>
      <c r="N7" s="89"/>
    </row>
    <row r="8" spans="1:14" s="1" customFormat="1" x14ac:dyDescent="0.25">
      <c r="C8" s="4"/>
      <c r="F8" s="3"/>
      <c r="G8" s="3"/>
      <c r="H8" s="3"/>
      <c r="I8" s="3"/>
      <c r="J8" s="48"/>
      <c r="K8" s="53">
        <f>SUM(K7:L7)</f>
        <v>243556100</v>
      </c>
      <c r="L8" s="48"/>
      <c r="M8" s="48"/>
      <c r="N8" s="82"/>
    </row>
    <row r="9" spans="1:14" s="1" customFormat="1" x14ac:dyDescent="0.25">
      <c r="C9" s="4"/>
      <c r="F9" s="3"/>
      <c r="G9" s="3"/>
      <c r="H9" s="3"/>
      <c r="I9" s="3"/>
      <c r="J9" s="48"/>
      <c r="K9" s="53"/>
      <c r="L9" s="48"/>
      <c r="M9" s="48"/>
      <c r="N9" s="82"/>
    </row>
    <row r="10" spans="1:14" s="1" customFormat="1" x14ac:dyDescent="0.25">
      <c r="C10" s="4"/>
      <c r="F10" s="3"/>
      <c r="G10" s="3"/>
      <c r="H10" s="3"/>
      <c r="I10" s="3"/>
      <c r="J10" s="48"/>
      <c r="K10" s="85"/>
      <c r="L10" s="48"/>
      <c r="M10" s="48"/>
      <c r="N10" s="82"/>
    </row>
    <row r="11" spans="1:14" ht="31.5" customHeight="1" x14ac:dyDescent="0.15">
      <c r="B11" s="154" t="s">
        <v>417</v>
      </c>
      <c r="C11" s="155" t="s">
        <v>418</v>
      </c>
      <c r="D11" s="155" t="s">
        <v>419</v>
      </c>
      <c r="E11" s="154" t="s">
        <v>420</v>
      </c>
      <c r="F11" s="156" t="s">
        <v>572</v>
      </c>
      <c r="G11" s="156" t="s">
        <v>422</v>
      </c>
      <c r="H11" s="156" t="s">
        <v>423</v>
      </c>
      <c r="I11" s="156" t="s">
        <v>424</v>
      </c>
      <c r="J11" s="157" t="s">
        <v>425</v>
      </c>
      <c r="K11" s="157" t="s">
        <v>3</v>
      </c>
      <c r="L11" s="157" t="s">
        <v>573</v>
      </c>
      <c r="M11" s="157" t="s">
        <v>574</v>
      </c>
    </row>
    <row r="12" spans="1:14" s="2" customFormat="1" ht="15.75" customHeight="1" x14ac:dyDescent="0.25">
      <c r="A12" s="1"/>
      <c r="B12" s="187" t="s">
        <v>743</v>
      </c>
      <c r="C12" s="187"/>
      <c r="D12" s="187"/>
      <c r="E12" s="187"/>
      <c r="F12" s="107" t="s">
        <v>427</v>
      </c>
      <c r="G12" s="187" t="s">
        <v>743</v>
      </c>
      <c r="H12" s="187"/>
      <c r="I12" s="108" t="s">
        <v>427</v>
      </c>
      <c r="J12" s="109"/>
      <c r="K12" s="109"/>
      <c r="L12" s="109"/>
      <c r="M12" s="109" t="s">
        <v>680</v>
      </c>
      <c r="N12" s="82"/>
    </row>
    <row r="13" spans="1:14" ht="22.5" customHeight="1" x14ac:dyDescent="0.15">
      <c r="B13" s="190">
        <v>1</v>
      </c>
      <c r="C13" s="212" t="s">
        <v>847</v>
      </c>
      <c r="D13" s="190" t="s">
        <v>548</v>
      </c>
      <c r="E13" s="158" t="s">
        <v>142</v>
      </c>
      <c r="F13" s="222">
        <v>2884.8</v>
      </c>
      <c r="G13" s="160" t="s">
        <v>634</v>
      </c>
      <c r="H13" s="160" t="s">
        <v>1</v>
      </c>
      <c r="I13" s="159">
        <v>2561</v>
      </c>
      <c r="J13" s="115">
        <v>252257832.00000003</v>
      </c>
      <c r="K13" s="115">
        <v>195618431.81230137</v>
      </c>
      <c r="L13" s="115">
        <v>180986763.18769863</v>
      </c>
      <c r="M13" s="111">
        <f t="shared" ref="M13:M31" si="0">SUM(J13:L13)</f>
        <v>628863027</v>
      </c>
    </row>
    <row r="14" spans="1:14" ht="22.5" customHeight="1" x14ac:dyDescent="0.15">
      <c r="B14" s="190"/>
      <c r="C14" s="212"/>
      <c r="D14" s="190"/>
      <c r="E14" s="158" t="s">
        <v>143</v>
      </c>
      <c r="F14" s="222"/>
      <c r="G14" s="160" t="s">
        <v>643</v>
      </c>
      <c r="H14" s="160" t="s">
        <v>10</v>
      </c>
      <c r="I14" s="159">
        <v>323.51</v>
      </c>
      <c r="J14" s="115">
        <v>31214888</v>
      </c>
      <c r="K14" s="115">
        <v>21722966.073808223</v>
      </c>
      <c r="L14" s="115">
        <v>16600400.926191775</v>
      </c>
      <c r="M14" s="111">
        <f t="shared" si="0"/>
        <v>69538255</v>
      </c>
    </row>
    <row r="15" spans="1:14" ht="27.75" customHeight="1" x14ac:dyDescent="0.15">
      <c r="B15" s="158">
        <v>2</v>
      </c>
      <c r="C15" s="112" t="s">
        <v>1083</v>
      </c>
      <c r="D15" s="158" t="s">
        <v>548</v>
      </c>
      <c r="E15" s="158" t="s">
        <v>151</v>
      </c>
      <c r="F15" s="159">
        <v>1482</v>
      </c>
      <c r="G15" s="160" t="s">
        <v>642</v>
      </c>
      <c r="H15" s="160" t="s">
        <v>1</v>
      </c>
      <c r="I15" s="159">
        <v>1482</v>
      </c>
      <c r="J15" s="115">
        <v>0</v>
      </c>
      <c r="K15" s="115">
        <v>0</v>
      </c>
      <c r="L15" s="115">
        <v>0</v>
      </c>
      <c r="M15" s="111">
        <f>SUM(J15:L15)</f>
        <v>0</v>
      </c>
    </row>
    <row r="16" spans="1:14" ht="26.25" customHeight="1" x14ac:dyDescent="0.15">
      <c r="A16" s="2"/>
      <c r="B16" s="158">
        <v>3</v>
      </c>
      <c r="C16" s="112" t="s">
        <v>749</v>
      </c>
      <c r="D16" s="158" t="s">
        <v>548</v>
      </c>
      <c r="E16" s="158" t="s">
        <v>165</v>
      </c>
      <c r="F16" s="159">
        <v>3136.12</v>
      </c>
      <c r="G16" s="160" t="s">
        <v>644</v>
      </c>
      <c r="H16" s="160" t="s">
        <v>1</v>
      </c>
      <c r="I16" s="159">
        <v>3136.12</v>
      </c>
      <c r="J16" s="115">
        <v>0</v>
      </c>
      <c r="K16" s="115">
        <v>0</v>
      </c>
      <c r="L16" s="115">
        <v>0</v>
      </c>
      <c r="M16" s="111">
        <f>SUM(J16:L16)</f>
        <v>0</v>
      </c>
    </row>
    <row r="17" spans="1:14" ht="27" customHeight="1" x14ac:dyDescent="0.15">
      <c r="B17" s="158">
        <v>4</v>
      </c>
      <c r="C17" s="112" t="s">
        <v>779</v>
      </c>
      <c r="D17" s="158" t="s">
        <v>548</v>
      </c>
      <c r="E17" s="158" t="s">
        <v>166</v>
      </c>
      <c r="F17" s="159">
        <v>1860.89</v>
      </c>
      <c r="G17" s="160" t="s">
        <v>645</v>
      </c>
      <c r="H17" s="160" t="s">
        <v>1</v>
      </c>
      <c r="I17" s="159">
        <v>1860.89</v>
      </c>
      <c r="J17" s="115">
        <v>0</v>
      </c>
      <c r="K17" s="115">
        <v>0</v>
      </c>
      <c r="L17" s="115">
        <v>0</v>
      </c>
      <c r="M17" s="111">
        <f>SUM(J17:L17)</f>
        <v>0</v>
      </c>
    </row>
    <row r="18" spans="1:14" ht="26.25" customHeight="1" x14ac:dyDescent="0.15">
      <c r="B18" s="158">
        <v>5</v>
      </c>
      <c r="C18" s="112" t="s">
        <v>780</v>
      </c>
      <c r="D18" s="158" t="s">
        <v>548</v>
      </c>
      <c r="E18" s="158" t="s">
        <v>623</v>
      </c>
      <c r="F18" s="159">
        <v>724.86</v>
      </c>
      <c r="G18" s="160" t="s">
        <v>576</v>
      </c>
      <c r="H18" s="160" t="s">
        <v>1</v>
      </c>
      <c r="I18" s="159">
        <v>724.86</v>
      </c>
      <c r="J18" s="115">
        <v>72486000</v>
      </c>
      <c r="K18" s="115">
        <v>32811098.246680547</v>
      </c>
      <c r="L18" s="115">
        <v>4790965.943319452</v>
      </c>
      <c r="M18" s="111">
        <f t="shared" si="0"/>
        <v>110088064.19</v>
      </c>
    </row>
    <row r="19" spans="1:14" ht="27" customHeight="1" x14ac:dyDescent="0.15">
      <c r="A19" s="2"/>
      <c r="B19" s="93">
        <v>6</v>
      </c>
      <c r="C19" s="90" t="s">
        <v>783</v>
      </c>
      <c r="D19" s="93" t="s">
        <v>548</v>
      </c>
      <c r="E19" s="93" t="s">
        <v>77</v>
      </c>
      <c r="F19" s="96">
        <v>631.89</v>
      </c>
      <c r="G19" s="163" t="s">
        <v>588</v>
      </c>
      <c r="H19" s="163" t="s">
        <v>1</v>
      </c>
      <c r="I19" s="96">
        <v>631.89</v>
      </c>
      <c r="J19" s="35">
        <v>0</v>
      </c>
      <c r="K19" s="35">
        <v>0</v>
      </c>
      <c r="L19" s="35">
        <v>0</v>
      </c>
      <c r="M19" s="36">
        <f>SUM(J19:L19)</f>
        <v>0</v>
      </c>
    </row>
    <row r="20" spans="1:14" ht="27.75" customHeight="1" x14ac:dyDescent="0.15">
      <c r="B20" s="17">
        <v>7</v>
      </c>
      <c r="C20" s="23" t="s">
        <v>1004</v>
      </c>
      <c r="D20" s="17" t="s">
        <v>548</v>
      </c>
      <c r="E20" s="17" t="s">
        <v>81</v>
      </c>
      <c r="F20" s="24">
        <v>2137.91</v>
      </c>
      <c r="G20" s="22" t="s">
        <v>604</v>
      </c>
      <c r="H20" s="22" t="s">
        <v>1</v>
      </c>
      <c r="I20" s="24">
        <v>2043.94</v>
      </c>
      <c r="J20" s="19">
        <v>0</v>
      </c>
      <c r="K20" s="19">
        <v>0</v>
      </c>
      <c r="L20" s="19">
        <v>0</v>
      </c>
      <c r="M20" s="36">
        <f>SUM(J20:L20)</f>
        <v>0</v>
      </c>
    </row>
    <row r="21" spans="1:14" ht="38.25" customHeight="1" x14ac:dyDescent="0.15">
      <c r="B21" s="17">
        <v>8</v>
      </c>
      <c r="C21" s="23" t="s">
        <v>784</v>
      </c>
      <c r="D21" s="17" t="s">
        <v>548</v>
      </c>
      <c r="E21" s="17" t="s">
        <v>83</v>
      </c>
      <c r="F21" s="24">
        <v>3128.2</v>
      </c>
      <c r="G21" s="22" t="s">
        <v>641</v>
      </c>
      <c r="H21" s="22" t="s">
        <v>1</v>
      </c>
      <c r="I21" s="24">
        <v>3128.2</v>
      </c>
      <c r="J21" s="19">
        <v>0</v>
      </c>
      <c r="K21" s="19">
        <v>0</v>
      </c>
      <c r="L21" s="19">
        <v>0</v>
      </c>
      <c r="M21" s="36">
        <f>SUM(J21:L21)</f>
        <v>0</v>
      </c>
    </row>
    <row r="22" spans="1:14" ht="22.5" customHeight="1" x14ac:dyDescent="0.15">
      <c r="A22" s="2"/>
      <c r="B22" s="209">
        <v>9</v>
      </c>
      <c r="C22" s="214" t="s">
        <v>1034</v>
      </c>
      <c r="D22" s="209" t="s">
        <v>548</v>
      </c>
      <c r="E22" s="17" t="s">
        <v>99</v>
      </c>
      <c r="F22" s="235">
        <v>1959.2</v>
      </c>
      <c r="G22" s="17" t="s">
        <v>691</v>
      </c>
      <c r="H22" s="17" t="s">
        <v>1</v>
      </c>
      <c r="I22" s="24">
        <v>979.6</v>
      </c>
      <c r="J22" s="19">
        <v>0</v>
      </c>
      <c r="K22" s="19">
        <v>0</v>
      </c>
      <c r="L22" s="19">
        <v>0</v>
      </c>
      <c r="M22" s="36">
        <f t="shared" si="0"/>
        <v>0</v>
      </c>
      <c r="N22" s="83"/>
    </row>
    <row r="23" spans="1:14" ht="22.5" customHeight="1" x14ac:dyDescent="0.15">
      <c r="B23" s="210"/>
      <c r="C23" s="215"/>
      <c r="D23" s="210"/>
      <c r="E23" s="17" t="s">
        <v>100</v>
      </c>
      <c r="F23" s="237"/>
      <c r="G23" s="17" t="s">
        <v>689</v>
      </c>
      <c r="H23" s="17" t="s">
        <v>10</v>
      </c>
      <c r="I23" s="24">
        <v>979.6</v>
      </c>
      <c r="J23" s="19">
        <v>0</v>
      </c>
      <c r="K23" s="19">
        <v>0</v>
      </c>
      <c r="L23" s="19">
        <v>0</v>
      </c>
      <c r="M23" s="36">
        <f t="shared" si="0"/>
        <v>0</v>
      </c>
    </row>
    <row r="24" spans="1:14" ht="30" customHeight="1" x14ac:dyDescent="0.15">
      <c r="B24" s="17">
        <v>10</v>
      </c>
      <c r="C24" s="23" t="s">
        <v>751</v>
      </c>
      <c r="D24" s="17" t="s">
        <v>548</v>
      </c>
      <c r="E24" s="17" t="s">
        <v>106</v>
      </c>
      <c r="F24" s="24">
        <v>611.80999999999995</v>
      </c>
      <c r="G24" s="22" t="s">
        <v>646</v>
      </c>
      <c r="H24" s="22" t="s">
        <v>1</v>
      </c>
      <c r="I24" s="24">
        <v>611.80999999999995</v>
      </c>
      <c r="J24" s="19">
        <v>23552875.887671232</v>
      </c>
      <c r="K24" s="19">
        <v>1173193.1829743665</v>
      </c>
      <c r="L24" s="19">
        <v>572475.81702563341</v>
      </c>
      <c r="M24" s="36">
        <f t="shared" si="0"/>
        <v>25298544.887671232</v>
      </c>
    </row>
    <row r="25" spans="1:14" ht="26.25" customHeight="1" x14ac:dyDescent="0.15">
      <c r="B25" s="17">
        <v>11</v>
      </c>
      <c r="C25" s="23" t="s">
        <v>788</v>
      </c>
      <c r="D25" s="17" t="s">
        <v>548</v>
      </c>
      <c r="E25" s="17" t="s">
        <v>128</v>
      </c>
      <c r="F25" s="24">
        <v>1852.81</v>
      </c>
      <c r="G25" s="22" t="s">
        <v>129</v>
      </c>
      <c r="H25" s="22" t="s">
        <v>1</v>
      </c>
      <c r="I25" s="24">
        <v>1852.81</v>
      </c>
      <c r="J25" s="19">
        <v>148224800.00000003</v>
      </c>
      <c r="K25" s="19">
        <v>32941834.512184177</v>
      </c>
      <c r="L25" s="19">
        <v>11685673.794754315</v>
      </c>
      <c r="M25" s="36">
        <f t="shared" si="0"/>
        <v>192852308.30693853</v>
      </c>
    </row>
    <row r="26" spans="1:14" ht="22.5" customHeight="1" x14ac:dyDescent="0.15">
      <c r="B26" s="209">
        <v>12</v>
      </c>
      <c r="C26" s="214" t="s">
        <v>787</v>
      </c>
      <c r="D26" s="209" t="s">
        <v>548</v>
      </c>
      <c r="E26" s="17" t="s">
        <v>133</v>
      </c>
      <c r="F26" s="235">
        <v>6711.27</v>
      </c>
      <c r="G26" s="17" t="s">
        <v>134</v>
      </c>
      <c r="H26" s="17" t="s">
        <v>1</v>
      </c>
      <c r="I26" s="24">
        <v>3355.64</v>
      </c>
      <c r="J26" s="19">
        <v>0</v>
      </c>
      <c r="K26" s="19">
        <v>0</v>
      </c>
      <c r="L26" s="19">
        <v>0</v>
      </c>
      <c r="M26" s="36">
        <f t="shared" si="0"/>
        <v>0</v>
      </c>
    </row>
    <row r="27" spans="1:14" ht="22.5" customHeight="1" x14ac:dyDescent="0.15">
      <c r="B27" s="210"/>
      <c r="C27" s="215"/>
      <c r="D27" s="210"/>
      <c r="E27" s="17" t="s">
        <v>135</v>
      </c>
      <c r="F27" s="237"/>
      <c r="G27" s="17" t="s">
        <v>647</v>
      </c>
      <c r="H27" s="17" t="s">
        <v>10</v>
      </c>
      <c r="I27" s="24">
        <v>3355.63</v>
      </c>
      <c r="J27" s="19">
        <v>0</v>
      </c>
      <c r="K27" s="19">
        <v>0</v>
      </c>
      <c r="L27" s="19">
        <v>0</v>
      </c>
      <c r="M27" s="36">
        <f t="shared" si="0"/>
        <v>0</v>
      </c>
    </row>
    <row r="28" spans="1:14" ht="38.25" customHeight="1" x14ac:dyDescent="0.15">
      <c r="B28" s="17">
        <v>13</v>
      </c>
      <c r="C28" s="23" t="s">
        <v>782</v>
      </c>
      <c r="D28" s="17" t="s">
        <v>548</v>
      </c>
      <c r="E28" s="17" t="s">
        <v>136</v>
      </c>
      <c r="F28" s="24">
        <v>2600.7399999999998</v>
      </c>
      <c r="G28" s="17" t="s">
        <v>690</v>
      </c>
      <c r="H28" s="17" t="s">
        <v>1</v>
      </c>
      <c r="I28" s="24">
        <v>2600.7399999999998</v>
      </c>
      <c r="J28" s="19">
        <v>125135847.71090829</v>
      </c>
      <c r="K28" s="19">
        <v>14809527.952961147</v>
      </c>
      <c r="L28" s="19">
        <v>6114783.019785177</v>
      </c>
      <c r="M28" s="36">
        <f t="shared" si="0"/>
        <v>146060158.68365461</v>
      </c>
    </row>
    <row r="29" spans="1:14" ht="22.5" customHeight="1" x14ac:dyDescent="0.15">
      <c r="B29" s="209">
        <v>14</v>
      </c>
      <c r="C29" s="214" t="s">
        <v>750</v>
      </c>
      <c r="D29" s="209" t="s">
        <v>548</v>
      </c>
      <c r="E29" s="17" t="s">
        <v>137</v>
      </c>
      <c r="F29" s="235">
        <v>2107.73</v>
      </c>
      <c r="G29" s="17" t="s">
        <v>648</v>
      </c>
      <c r="H29" s="17" t="s">
        <v>1</v>
      </c>
      <c r="I29" s="24">
        <v>6.6</v>
      </c>
      <c r="J29" s="19">
        <v>0</v>
      </c>
      <c r="K29" s="19">
        <v>0</v>
      </c>
      <c r="L29" s="19">
        <v>0</v>
      </c>
      <c r="M29" s="36">
        <f t="shared" si="0"/>
        <v>0</v>
      </c>
    </row>
    <row r="30" spans="1:14" ht="22.5" customHeight="1" x14ac:dyDescent="0.15">
      <c r="B30" s="213"/>
      <c r="C30" s="234"/>
      <c r="D30" s="213"/>
      <c r="E30" s="17" t="s">
        <v>138</v>
      </c>
      <c r="F30" s="236"/>
      <c r="G30" s="17" t="s">
        <v>649</v>
      </c>
      <c r="H30" s="17" t="s">
        <v>10</v>
      </c>
      <c r="I30" s="24">
        <v>1047.21</v>
      </c>
      <c r="J30" s="19">
        <v>0</v>
      </c>
      <c r="K30" s="19">
        <v>0</v>
      </c>
      <c r="L30" s="19">
        <v>0</v>
      </c>
      <c r="M30" s="36">
        <f t="shared" si="0"/>
        <v>0</v>
      </c>
    </row>
    <row r="31" spans="1:14" ht="22.5" customHeight="1" x14ac:dyDescent="0.15">
      <c r="B31" s="210"/>
      <c r="C31" s="215"/>
      <c r="D31" s="210"/>
      <c r="E31" s="17" t="s">
        <v>139</v>
      </c>
      <c r="F31" s="237"/>
      <c r="G31" s="17" t="s">
        <v>119</v>
      </c>
      <c r="H31" s="17" t="s">
        <v>186</v>
      </c>
      <c r="I31" s="24">
        <v>1053.8599999999999</v>
      </c>
      <c r="J31" s="19">
        <v>0</v>
      </c>
      <c r="K31" s="19">
        <v>0</v>
      </c>
      <c r="L31" s="19">
        <v>0</v>
      </c>
      <c r="M31" s="36">
        <f t="shared" si="0"/>
        <v>0</v>
      </c>
    </row>
    <row r="32" spans="1:14" ht="29.25" customHeight="1" x14ac:dyDescent="0.15">
      <c r="B32" s="17">
        <v>15</v>
      </c>
      <c r="C32" s="23" t="s">
        <v>752</v>
      </c>
      <c r="D32" s="17" t="s">
        <v>548</v>
      </c>
      <c r="E32" s="17" t="s">
        <v>630</v>
      </c>
      <c r="F32" s="24">
        <v>425.98</v>
      </c>
      <c r="G32" s="17" t="s">
        <v>650</v>
      </c>
      <c r="H32" s="17" t="s">
        <v>1</v>
      </c>
      <c r="I32" s="24">
        <v>425.98</v>
      </c>
      <c r="J32" s="19">
        <v>0</v>
      </c>
      <c r="K32" s="19">
        <v>0</v>
      </c>
      <c r="L32" s="19">
        <v>0</v>
      </c>
      <c r="M32" s="36">
        <f>SUM(J32:L32)</f>
        <v>0</v>
      </c>
    </row>
    <row r="33" spans="1:14" ht="24.75" customHeight="1" x14ac:dyDescent="0.15">
      <c r="B33" s="17">
        <v>16</v>
      </c>
      <c r="C33" s="23" t="s">
        <v>777</v>
      </c>
      <c r="D33" s="17" t="s">
        <v>548</v>
      </c>
      <c r="E33" s="17" t="s">
        <v>631</v>
      </c>
      <c r="F33" s="24">
        <v>1641.21</v>
      </c>
      <c r="G33" s="20" t="s">
        <v>684</v>
      </c>
      <c r="H33" s="17" t="s">
        <v>1</v>
      </c>
      <c r="I33" s="24">
        <v>1641.21</v>
      </c>
      <c r="J33" s="19">
        <v>0</v>
      </c>
      <c r="K33" s="19">
        <v>-4.0983298869982161E-4</v>
      </c>
      <c r="L33" s="19">
        <v>4.0983298869982161E-4</v>
      </c>
      <c r="M33" s="36">
        <f>SUM(J33:L33)</f>
        <v>0</v>
      </c>
    </row>
    <row r="34" spans="1:14" ht="22.5" customHeight="1" x14ac:dyDescent="0.15">
      <c r="A34" s="2"/>
      <c r="B34" s="209">
        <v>17</v>
      </c>
      <c r="C34" s="214" t="s">
        <v>846</v>
      </c>
      <c r="D34" s="209" t="s">
        <v>548</v>
      </c>
      <c r="E34" s="17" t="s">
        <v>167</v>
      </c>
      <c r="F34" s="235">
        <v>2877.11</v>
      </c>
      <c r="G34" s="20" t="s">
        <v>685</v>
      </c>
      <c r="H34" s="17" t="s">
        <v>1</v>
      </c>
      <c r="I34" s="24">
        <v>2741.57</v>
      </c>
      <c r="J34" s="19">
        <v>0.48444492369890213</v>
      </c>
      <c r="K34" s="19">
        <v>0</v>
      </c>
      <c r="L34" s="19">
        <v>0</v>
      </c>
      <c r="M34" s="36">
        <f>SUM(J34:L34)</f>
        <v>0.48444492369890213</v>
      </c>
      <c r="N34" s="83"/>
    </row>
    <row r="35" spans="1:14" ht="22.5" customHeight="1" x14ac:dyDescent="0.15">
      <c r="B35" s="210"/>
      <c r="C35" s="215"/>
      <c r="D35" s="210"/>
      <c r="E35" s="17" t="s">
        <v>168</v>
      </c>
      <c r="F35" s="237"/>
      <c r="G35" s="20" t="s">
        <v>686</v>
      </c>
      <c r="H35" s="17" t="s">
        <v>10</v>
      </c>
      <c r="I35" s="24">
        <v>135.54</v>
      </c>
      <c r="J35" s="19">
        <v>0</v>
      </c>
      <c r="K35" s="19">
        <v>0</v>
      </c>
      <c r="L35" s="19">
        <v>0</v>
      </c>
      <c r="M35" s="36">
        <f>SUM(J35:L35)</f>
        <v>0</v>
      </c>
    </row>
    <row r="36" spans="1:14" ht="29.25" customHeight="1" x14ac:dyDescent="0.15">
      <c r="B36" s="17">
        <v>18</v>
      </c>
      <c r="C36" s="23" t="s">
        <v>785</v>
      </c>
      <c r="D36" s="17" t="s">
        <v>548</v>
      </c>
      <c r="E36" s="17" t="s">
        <v>175</v>
      </c>
      <c r="F36" s="24">
        <v>808.11</v>
      </c>
      <c r="G36" s="20" t="s">
        <v>716</v>
      </c>
      <c r="H36" s="17" t="s">
        <v>1</v>
      </c>
      <c r="I36" s="24">
        <v>808.11</v>
      </c>
      <c r="J36" s="19">
        <v>0</v>
      </c>
      <c r="K36" s="19">
        <v>0</v>
      </c>
      <c r="L36" s="19">
        <v>0</v>
      </c>
      <c r="M36" s="36">
        <f t="shared" ref="M36:M41" si="1">SUM(J36:L36)</f>
        <v>0</v>
      </c>
    </row>
    <row r="37" spans="1:14" ht="27" customHeight="1" x14ac:dyDescent="0.15">
      <c r="B37" s="17">
        <v>19</v>
      </c>
      <c r="C37" s="23" t="s">
        <v>786</v>
      </c>
      <c r="D37" s="17" t="s">
        <v>548</v>
      </c>
      <c r="E37" s="17" t="s">
        <v>176</v>
      </c>
      <c r="F37" s="24">
        <v>893.51</v>
      </c>
      <c r="G37" s="20" t="s">
        <v>683</v>
      </c>
      <c r="H37" s="17" t="s">
        <v>1</v>
      </c>
      <c r="I37" s="24">
        <v>893.51</v>
      </c>
      <c r="J37" s="19">
        <v>0</v>
      </c>
      <c r="K37" s="19">
        <v>0</v>
      </c>
      <c r="L37" s="19">
        <v>0</v>
      </c>
      <c r="M37" s="36">
        <f t="shared" si="1"/>
        <v>0</v>
      </c>
    </row>
    <row r="38" spans="1:14" ht="34.5" customHeight="1" x14ac:dyDescent="0.15">
      <c r="B38" s="21">
        <v>20</v>
      </c>
      <c r="C38" s="81" t="s">
        <v>1074</v>
      </c>
      <c r="D38" s="21" t="s">
        <v>548</v>
      </c>
      <c r="E38" s="21" t="s">
        <v>180</v>
      </c>
      <c r="F38" s="50">
        <v>2149.08</v>
      </c>
      <c r="G38" s="21" t="s">
        <v>719</v>
      </c>
      <c r="H38" s="21" t="s">
        <v>1</v>
      </c>
      <c r="I38" s="21">
        <v>2149.08</v>
      </c>
      <c r="J38" s="19">
        <v>0</v>
      </c>
      <c r="K38" s="19">
        <v>0</v>
      </c>
      <c r="L38" s="19">
        <v>0</v>
      </c>
      <c r="M38" s="36">
        <f t="shared" si="1"/>
        <v>0</v>
      </c>
    </row>
    <row r="39" spans="1:14" ht="27" customHeight="1" x14ac:dyDescent="0.15">
      <c r="B39" s="91">
        <v>21</v>
      </c>
      <c r="C39" s="94" t="s">
        <v>781</v>
      </c>
      <c r="D39" s="91" t="s">
        <v>548</v>
      </c>
      <c r="E39" s="91" t="s">
        <v>181</v>
      </c>
      <c r="F39" s="97">
        <v>711.17</v>
      </c>
      <c r="G39" s="91" t="s">
        <v>720</v>
      </c>
      <c r="H39" s="91" t="s">
        <v>1</v>
      </c>
      <c r="I39" s="91">
        <v>711.17</v>
      </c>
      <c r="J39" s="164">
        <v>0</v>
      </c>
      <c r="K39" s="164">
        <v>0</v>
      </c>
      <c r="L39" s="164">
        <v>0</v>
      </c>
      <c r="M39" s="165">
        <f t="shared" si="1"/>
        <v>0</v>
      </c>
    </row>
    <row r="40" spans="1:14" ht="22.5" customHeight="1" x14ac:dyDescent="0.15">
      <c r="A40" s="2"/>
      <c r="B40" s="208">
        <v>22</v>
      </c>
      <c r="C40" s="212" t="s">
        <v>1007</v>
      </c>
      <c r="D40" s="208" t="s">
        <v>548</v>
      </c>
      <c r="E40" s="117" t="s">
        <v>182</v>
      </c>
      <c r="F40" s="166">
        <v>1826.13</v>
      </c>
      <c r="G40" s="117" t="s">
        <v>721</v>
      </c>
      <c r="H40" s="117" t="s">
        <v>1</v>
      </c>
      <c r="I40" s="117">
        <v>1826.13</v>
      </c>
      <c r="J40" s="115">
        <v>18261300</v>
      </c>
      <c r="K40" s="115">
        <v>2108879.2136986302</v>
      </c>
      <c r="L40" s="115">
        <v>86852.786301369866</v>
      </c>
      <c r="M40" s="111">
        <f t="shared" si="1"/>
        <v>20457032</v>
      </c>
      <c r="N40" s="83"/>
    </row>
    <row r="41" spans="1:14" ht="22.5" customHeight="1" x14ac:dyDescent="0.15">
      <c r="B41" s="208"/>
      <c r="C41" s="212"/>
      <c r="D41" s="208"/>
      <c r="E41" s="117" t="s">
        <v>183</v>
      </c>
      <c r="F41" s="166">
        <v>958.2</v>
      </c>
      <c r="G41" s="117" t="s">
        <v>722</v>
      </c>
      <c r="H41" s="117" t="s">
        <v>10</v>
      </c>
      <c r="I41" s="117">
        <v>958.2</v>
      </c>
      <c r="J41" s="115">
        <v>9581950</v>
      </c>
      <c r="K41" s="115">
        <v>1102614.856476262</v>
      </c>
      <c r="L41" s="115">
        <v>28060.393523738036</v>
      </c>
      <c r="M41" s="111">
        <f t="shared" si="1"/>
        <v>10712625.25</v>
      </c>
    </row>
    <row r="42" spans="1:14" ht="22.5" customHeight="1" x14ac:dyDescent="0.15">
      <c r="B42" s="208"/>
      <c r="C42" s="212"/>
      <c r="D42" s="208"/>
      <c r="E42" s="117" t="s">
        <v>744</v>
      </c>
      <c r="F42" s="166">
        <v>1398.2</v>
      </c>
      <c r="G42" s="117" t="s">
        <v>746</v>
      </c>
      <c r="H42" s="117" t="s">
        <v>186</v>
      </c>
      <c r="I42" s="166">
        <v>1398.2</v>
      </c>
      <c r="J42" s="115">
        <v>0</v>
      </c>
      <c r="K42" s="115">
        <v>1598323.7352328768</v>
      </c>
      <c r="L42" s="115">
        <v>22072.363397260273</v>
      </c>
      <c r="M42" s="111">
        <f>SUM(J42:L42)</f>
        <v>1620396.098630137</v>
      </c>
    </row>
    <row r="43" spans="1:14" ht="22.5" customHeight="1" x14ac:dyDescent="0.15">
      <c r="B43" s="208"/>
      <c r="C43" s="212"/>
      <c r="D43" s="208"/>
      <c r="E43" s="117" t="s">
        <v>745</v>
      </c>
      <c r="F43" s="166">
        <v>1386.12</v>
      </c>
      <c r="G43" s="117" t="s">
        <v>747</v>
      </c>
      <c r="H43" s="117" t="s">
        <v>187</v>
      </c>
      <c r="I43" s="166">
        <v>1386.12</v>
      </c>
      <c r="J43" s="115">
        <v>0</v>
      </c>
      <c r="K43" s="115">
        <v>1575128.8436255208</v>
      </c>
      <c r="L43" s="115">
        <v>20391.822127903924</v>
      </c>
      <c r="M43" s="111">
        <f>SUM(J43:L43)</f>
        <v>1595520.6657534246</v>
      </c>
    </row>
    <row r="44" spans="1:14" ht="23.25" customHeight="1" x14ac:dyDescent="0.15">
      <c r="B44" s="208">
        <v>23</v>
      </c>
      <c r="C44" s="212" t="s">
        <v>778</v>
      </c>
      <c r="D44" s="208" t="s">
        <v>548</v>
      </c>
      <c r="E44" s="117" t="s">
        <v>184</v>
      </c>
      <c r="F44" s="223">
        <v>1097.1300000000001</v>
      </c>
      <c r="G44" s="117" t="s">
        <v>723</v>
      </c>
      <c r="H44" s="117" t="s">
        <v>1</v>
      </c>
      <c r="I44" s="117">
        <v>916.81</v>
      </c>
      <c r="J44" s="115">
        <v>0</v>
      </c>
      <c r="K44" s="115">
        <v>0</v>
      </c>
      <c r="L44" s="115">
        <v>0</v>
      </c>
      <c r="M44" s="111">
        <f>SUM(J44:L44)</f>
        <v>0</v>
      </c>
    </row>
    <row r="45" spans="1:14" ht="23.25" customHeight="1" x14ac:dyDescent="0.15">
      <c r="A45" s="2"/>
      <c r="B45" s="208"/>
      <c r="C45" s="212"/>
      <c r="D45" s="208"/>
      <c r="E45" s="117" t="s">
        <v>185</v>
      </c>
      <c r="F45" s="223"/>
      <c r="G45" s="117" t="s">
        <v>724</v>
      </c>
      <c r="H45" s="117" t="s">
        <v>10</v>
      </c>
      <c r="I45" s="117">
        <v>180.33</v>
      </c>
      <c r="J45" s="115">
        <v>0</v>
      </c>
      <c r="K45" s="115">
        <v>0</v>
      </c>
      <c r="L45" s="115">
        <v>0</v>
      </c>
      <c r="M45" s="111">
        <f>SUM(J45:L45)</f>
        <v>0</v>
      </c>
      <c r="N45" s="83"/>
    </row>
    <row r="46" spans="1:14" s="2" customFormat="1" ht="22.5" customHeight="1" x14ac:dyDescent="0.25">
      <c r="B46" s="108"/>
      <c r="C46" s="161"/>
      <c r="D46" s="211" t="s">
        <v>548</v>
      </c>
      <c r="E46" s="211"/>
      <c r="F46" s="216" t="s">
        <v>4</v>
      </c>
      <c r="G46" s="216"/>
      <c r="H46" s="216"/>
      <c r="I46" s="101" t="s">
        <v>903</v>
      </c>
      <c r="J46" s="162">
        <f>SUM(J13:J45)</f>
        <v>680715494.0830245</v>
      </c>
      <c r="K46" s="162">
        <f>SUM(K13:K45)</f>
        <v>305461998.4295333</v>
      </c>
      <c r="L46" s="162">
        <f>SUM(L13:L45)</f>
        <v>220908440.05453512</v>
      </c>
      <c r="M46" s="162">
        <f>SUM(M13:M45)</f>
        <v>1207085932.5670929</v>
      </c>
      <c r="N46" s="89"/>
    </row>
    <row r="47" spans="1:14" s="1" customFormat="1" x14ac:dyDescent="0.25">
      <c r="C47" s="4"/>
      <c r="F47" s="3"/>
      <c r="G47" s="3"/>
      <c r="H47" s="3"/>
      <c r="I47" s="3"/>
      <c r="J47" s="48"/>
      <c r="K47" s="53">
        <f>SUM(K46:L46)</f>
        <v>526370438.48406839</v>
      </c>
      <c r="L47" s="48"/>
      <c r="M47" s="48"/>
      <c r="N47" s="82"/>
    </row>
    <row r="48" spans="1:14" s="1" customFormat="1" x14ac:dyDescent="0.25">
      <c r="C48" s="4"/>
      <c r="F48" s="3"/>
      <c r="G48" s="3"/>
      <c r="H48" s="3"/>
      <c r="I48" s="3"/>
      <c r="J48" s="48"/>
      <c r="K48" s="53"/>
      <c r="L48" s="48"/>
      <c r="M48" s="48"/>
      <c r="N48" s="82"/>
    </row>
    <row r="49" spans="1:14" s="1" customFormat="1" x14ac:dyDescent="0.25">
      <c r="C49" s="4"/>
      <c r="F49" s="3"/>
      <c r="G49" s="3"/>
      <c r="H49" s="3"/>
      <c r="I49" s="3"/>
      <c r="J49" s="48"/>
      <c r="K49" s="48"/>
      <c r="L49" s="48"/>
      <c r="M49" s="48"/>
      <c r="N49" s="82"/>
    </row>
    <row r="50" spans="1:14" ht="31.5" customHeight="1" x14ac:dyDescent="0.15">
      <c r="B50" s="154" t="s">
        <v>417</v>
      </c>
      <c r="C50" s="155" t="s">
        <v>418</v>
      </c>
      <c r="D50" s="155" t="s">
        <v>419</v>
      </c>
      <c r="E50" s="154" t="s">
        <v>420</v>
      </c>
      <c r="F50" s="156" t="s">
        <v>572</v>
      </c>
      <c r="G50" s="156" t="s">
        <v>422</v>
      </c>
      <c r="H50" s="156" t="s">
        <v>423</v>
      </c>
      <c r="I50" s="156" t="s">
        <v>424</v>
      </c>
      <c r="J50" s="157" t="s">
        <v>425</v>
      </c>
      <c r="K50" s="157" t="s">
        <v>3</v>
      </c>
      <c r="L50" s="157" t="s">
        <v>573</v>
      </c>
      <c r="M50" s="157" t="s">
        <v>574</v>
      </c>
    </row>
    <row r="51" spans="1:14" s="2" customFormat="1" ht="15.75" customHeight="1" x14ac:dyDescent="0.25">
      <c r="A51" s="1"/>
      <c r="B51" s="187" t="s">
        <v>743</v>
      </c>
      <c r="C51" s="187"/>
      <c r="D51" s="187"/>
      <c r="E51" s="187"/>
      <c r="F51" s="107" t="s">
        <v>427</v>
      </c>
      <c r="G51" s="187" t="s">
        <v>743</v>
      </c>
      <c r="H51" s="187"/>
      <c r="I51" s="108" t="s">
        <v>427</v>
      </c>
      <c r="J51" s="109"/>
      <c r="K51" s="109"/>
      <c r="L51" s="109"/>
      <c r="M51" s="109" t="s">
        <v>680</v>
      </c>
      <c r="N51" s="82"/>
    </row>
    <row r="52" spans="1:14" ht="22.5" customHeight="1" x14ac:dyDescent="0.15">
      <c r="B52" s="190">
        <v>1</v>
      </c>
      <c r="C52" s="185" t="s">
        <v>803</v>
      </c>
      <c r="D52" s="190" t="s">
        <v>483</v>
      </c>
      <c r="E52" s="158" t="s">
        <v>149</v>
      </c>
      <c r="F52" s="199">
        <v>2613.6</v>
      </c>
      <c r="G52" s="160" t="s">
        <v>652</v>
      </c>
      <c r="H52" s="160" t="s">
        <v>1</v>
      </c>
      <c r="I52" s="159">
        <v>1306.8</v>
      </c>
      <c r="J52" s="115">
        <v>0</v>
      </c>
      <c r="K52" s="115">
        <v>0</v>
      </c>
      <c r="L52" s="115">
        <v>0</v>
      </c>
      <c r="M52" s="111">
        <f t="shared" ref="M52:M58" si="2">SUM(J52:L52)</f>
        <v>0</v>
      </c>
    </row>
    <row r="53" spans="1:14" ht="22.5" customHeight="1" x14ac:dyDescent="0.15">
      <c r="B53" s="190"/>
      <c r="C53" s="185"/>
      <c r="D53" s="190"/>
      <c r="E53" s="158" t="s">
        <v>150</v>
      </c>
      <c r="F53" s="199"/>
      <c r="G53" s="160" t="s">
        <v>653</v>
      </c>
      <c r="H53" s="160" t="s">
        <v>10</v>
      </c>
      <c r="I53" s="159">
        <v>1206</v>
      </c>
      <c r="J53" s="115">
        <v>0</v>
      </c>
      <c r="K53" s="115">
        <v>0</v>
      </c>
      <c r="L53" s="115">
        <v>0</v>
      </c>
      <c r="M53" s="111">
        <f t="shared" si="2"/>
        <v>0</v>
      </c>
    </row>
    <row r="54" spans="1:14" ht="22.5" customHeight="1" x14ac:dyDescent="0.15">
      <c r="B54" s="190">
        <v>2</v>
      </c>
      <c r="C54" s="185" t="s">
        <v>813</v>
      </c>
      <c r="D54" s="190" t="s">
        <v>483</v>
      </c>
      <c r="E54" s="158" t="s">
        <v>624</v>
      </c>
      <c r="F54" s="199">
        <v>2904</v>
      </c>
      <c r="G54" s="160" t="s">
        <v>655</v>
      </c>
      <c r="H54" s="160" t="s">
        <v>1</v>
      </c>
      <c r="I54" s="159">
        <v>1314.77</v>
      </c>
      <c r="J54" s="115">
        <v>131477857</v>
      </c>
      <c r="K54" s="115">
        <v>92883463.800676584</v>
      </c>
      <c r="L54" s="115">
        <v>84237777.47625494</v>
      </c>
      <c r="M54" s="111">
        <f t="shared" si="2"/>
        <v>308599098.27693152</v>
      </c>
    </row>
    <row r="55" spans="1:14" ht="22.5" customHeight="1" x14ac:dyDescent="0.15">
      <c r="B55" s="190"/>
      <c r="C55" s="185"/>
      <c r="D55" s="190"/>
      <c r="E55" s="158" t="s">
        <v>625</v>
      </c>
      <c r="F55" s="199"/>
      <c r="G55" s="160" t="s">
        <v>447</v>
      </c>
      <c r="H55" s="160" t="s">
        <v>10</v>
      </c>
      <c r="I55" s="159">
        <v>1430</v>
      </c>
      <c r="J55" s="115">
        <v>143048157.80000001</v>
      </c>
      <c r="K55" s="115">
        <v>101145139.48664111</v>
      </c>
      <c r="L55" s="115">
        <v>87125261.513358891</v>
      </c>
      <c r="M55" s="111">
        <f t="shared" si="2"/>
        <v>331318558.80000001</v>
      </c>
    </row>
    <row r="56" spans="1:14" ht="22.5" customHeight="1" x14ac:dyDescent="0.15">
      <c r="B56" s="190">
        <v>3</v>
      </c>
      <c r="C56" s="185" t="s">
        <v>1031</v>
      </c>
      <c r="D56" s="99" t="s">
        <v>483</v>
      </c>
      <c r="E56" s="158" t="s">
        <v>153</v>
      </c>
      <c r="F56" s="199">
        <v>2468</v>
      </c>
      <c r="G56" s="160" t="s">
        <v>656</v>
      </c>
      <c r="H56" s="160" t="s">
        <v>1</v>
      </c>
      <c r="I56" s="159">
        <v>1202.7</v>
      </c>
      <c r="J56" s="115">
        <v>120270929</v>
      </c>
      <c r="K56" s="115">
        <v>95148388.331232876</v>
      </c>
      <c r="L56" s="115">
        <v>86910754.668767124</v>
      </c>
      <c r="M56" s="111">
        <f t="shared" si="2"/>
        <v>302330072</v>
      </c>
    </row>
    <row r="57" spans="1:14" ht="22.5" customHeight="1" x14ac:dyDescent="0.15">
      <c r="B57" s="190"/>
      <c r="C57" s="185"/>
      <c r="D57" s="99" t="s">
        <v>483</v>
      </c>
      <c r="E57" s="158" t="s">
        <v>154</v>
      </c>
      <c r="F57" s="199"/>
      <c r="G57" s="160" t="s">
        <v>657</v>
      </c>
      <c r="H57" s="160" t="s">
        <v>10</v>
      </c>
      <c r="I57" s="159">
        <v>1132</v>
      </c>
      <c r="J57" s="115">
        <v>113230577.80000001</v>
      </c>
      <c r="K57" s="115">
        <v>78727452.927561641</v>
      </c>
      <c r="L57" s="115">
        <v>67132991.072438359</v>
      </c>
      <c r="M57" s="111">
        <f t="shared" si="2"/>
        <v>259091021.80000001</v>
      </c>
    </row>
    <row r="58" spans="1:14" ht="26.25" customHeight="1" x14ac:dyDescent="0.15">
      <c r="B58" s="158">
        <v>4</v>
      </c>
      <c r="C58" s="112" t="s">
        <v>1008</v>
      </c>
      <c r="D58" s="158" t="s">
        <v>483</v>
      </c>
      <c r="E58" s="158" t="s">
        <v>159</v>
      </c>
      <c r="F58" s="167">
        <v>2724</v>
      </c>
      <c r="G58" s="160" t="s">
        <v>465</v>
      </c>
      <c r="H58" s="160" t="s">
        <v>1</v>
      </c>
      <c r="I58" s="159">
        <v>2636</v>
      </c>
      <c r="J58" s="115">
        <v>263563410</v>
      </c>
      <c r="K58" s="115">
        <v>182393193.15358907</v>
      </c>
      <c r="L58" s="115">
        <v>155078604.84641093</v>
      </c>
      <c r="M58" s="111">
        <f t="shared" si="2"/>
        <v>601035208</v>
      </c>
    </row>
    <row r="59" spans="1:14" ht="25.5" customHeight="1" x14ac:dyDescent="0.15">
      <c r="B59" s="158">
        <v>5</v>
      </c>
      <c r="C59" s="112" t="s">
        <v>1009</v>
      </c>
      <c r="D59" s="158" t="s">
        <v>483</v>
      </c>
      <c r="E59" s="158" t="s">
        <v>160</v>
      </c>
      <c r="F59" s="167">
        <v>2866</v>
      </c>
      <c r="G59" s="168" t="s">
        <v>586</v>
      </c>
      <c r="H59" s="158" t="s">
        <v>1</v>
      </c>
      <c r="I59" s="159">
        <v>2711</v>
      </c>
      <c r="J59" s="115">
        <v>271056225.60000002</v>
      </c>
      <c r="K59" s="115">
        <v>307804242.44540274</v>
      </c>
      <c r="L59" s="115">
        <v>107315648.55459726</v>
      </c>
      <c r="M59" s="111">
        <f t="shared" ref="M59:M78" si="3">SUM(J59:L59)</f>
        <v>686176116.60000002</v>
      </c>
    </row>
    <row r="60" spans="1:14" ht="26.25" customHeight="1" x14ac:dyDescent="0.15">
      <c r="B60" s="158">
        <v>6</v>
      </c>
      <c r="C60" s="112" t="s">
        <v>789</v>
      </c>
      <c r="D60" s="158" t="s">
        <v>483</v>
      </c>
      <c r="E60" s="158" t="s">
        <v>394</v>
      </c>
      <c r="F60" s="167">
        <v>611</v>
      </c>
      <c r="G60" s="158" t="s">
        <v>596</v>
      </c>
      <c r="H60" s="158" t="s">
        <v>1</v>
      </c>
      <c r="I60" s="159">
        <v>567.24</v>
      </c>
      <c r="J60" s="115">
        <v>0</v>
      </c>
      <c r="K60" s="115">
        <v>0</v>
      </c>
      <c r="L60" s="115">
        <v>0</v>
      </c>
      <c r="M60" s="111">
        <f t="shared" si="3"/>
        <v>0</v>
      </c>
    </row>
    <row r="61" spans="1:14" ht="27" customHeight="1" x14ac:dyDescent="0.15">
      <c r="B61" s="93">
        <v>7</v>
      </c>
      <c r="C61" s="90" t="s">
        <v>850</v>
      </c>
      <c r="D61" s="93" t="s">
        <v>483</v>
      </c>
      <c r="E61" s="93" t="s">
        <v>395</v>
      </c>
      <c r="F61" s="95">
        <v>450.88</v>
      </c>
      <c r="G61" s="93" t="s">
        <v>658</v>
      </c>
      <c r="H61" s="93" t="s">
        <v>1</v>
      </c>
      <c r="I61" s="96">
        <v>416.88</v>
      </c>
      <c r="J61" s="35">
        <v>12506496.999999996</v>
      </c>
      <c r="K61" s="35">
        <v>5004192.4916712334</v>
      </c>
      <c r="L61" s="35">
        <v>2698302.5083287666</v>
      </c>
      <c r="M61" s="36">
        <f t="shared" si="3"/>
        <v>20208991.999999996</v>
      </c>
    </row>
    <row r="62" spans="1:14" ht="22.5" customHeight="1" x14ac:dyDescent="0.15">
      <c r="B62" s="209">
        <v>8</v>
      </c>
      <c r="C62" s="214" t="s">
        <v>848</v>
      </c>
      <c r="D62" s="209" t="s">
        <v>483</v>
      </c>
      <c r="E62" s="17" t="s">
        <v>396</v>
      </c>
      <c r="F62" s="220">
        <v>2656</v>
      </c>
      <c r="G62" s="17" t="s">
        <v>583</v>
      </c>
      <c r="H62" s="17" t="s">
        <v>1</v>
      </c>
      <c r="I62" s="24">
        <v>1259.1300000000001</v>
      </c>
      <c r="J62" s="19">
        <v>49356753.788210973</v>
      </c>
      <c r="K62" s="19">
        <v>9095448.4310999401</v>
      </c>
      <c r="L62" s="19">
        <v>5389895.5689000599</v>
      </c>
      <c r="M62" s="36">
        <f t="shared" si="3"/>
        <v>63842097.788210973</v>
      </c>
    </row>
    <row r="63" spans="1:14" ht="22.5" customHeight="1" x14ac:dyDescent="0.15">
      <c r="B63" s="210"/>
      <c r="C63" s="215"/>
      <c r="D63" s="210"/>
      <c r="E63" s="17" t="s">
        <v>397</v>
      </c>
      <c r="F63" s="221"/>
      <c r="G63" s="17" t="s">
        <v>659</v>
      </c>
      <c r="H63" s="17" t="s">
        <v>10</v>
      </c>
      <c r="I63" s="24">
        <v>1327.79</v>
      </c>
      <c r="J63" s="19">
        <v>92945051.153512359</v>
      </c>
      <c r="K63" s="19">
        <v>28628325.13778577</v>
      </c>
      <c r="L63" s="19">
        <v>8860591.5332662817</v>
      </c>
      <c r="M63" s="36">
        <f t="shared" si="3"/>
        <v>130433967.8245644</v>
      </c>
    </row>
    <row r="64" spans="1:14" ht="26.25" customHeight="1" x14ac:dyDescent="0.15">
      <c r="B64" s="38">
        <v>9</v>
      </c>
      <c r="C64" s="80" t="s">
        <v>853</v>
      </c>
      <c r="D64" s="37" t="s">
        <v>483</v>
      </c>
      <c r="E64" s="17" t="s">
        <v>164</v>
      </c>
      <c r="F64" s="18">
        <v>2694</v>
      </c>
      <c r="G64" s="17" t="s">
        <v>470</v>
      </c>
      <c r="H64" s="17" t="s">
        <v>1</v>
      </c>
      <c r="I64" s="24">
        <v>2694</v>
      </c>
      <c r="J64" s="19">
        <v>269440000</v>
      </c>
      <c r="K64" s="19">
        <v>248769605.77484933</v>
      </c>
      <c r="L64" s="19">
        <v>128276776.22515067</v>
      </c>
      <c r="M64" s="36">
        <f t="shared" si="3"/>
        <v>646486382</v>
      </c>
    </row>
    <row r="65" spans="1:14" ht="26.25" customHeight="1" x14ac:dyDescent="0.15">
      <c r="B65" s="17">
        <v>10</v>
      </c>
      <c r="C65" s="23" t="s">
        <v>793</v>
      </c>
      <c r="D65" s="17" t="s">
        <v>483</v>
      </c>
      <c r="E65" s="17" t="s">
        <v>398</v>
      </c>
      <c r="F65" s="18">
        <v>517</v>
      </c>
      <c r="G65" s="20" t="s">
        <v>636</v>
      </c>
      <c r="H65" s="17" t="s">
        <v>1</v>
      </c>
      <c r="I65" s="24">
        <v>488</v>
      </c>
      <c r="J65" s="19">
        <v>26821306.300000012</v>
      </c>
      <c r="K65" s="19">
        <v>3759300.8514630138</v>
      </c>
      <c r="L65" s="19">
        <v>2313416.1485369862</v>
      </c>
      <c r="M65" s="36">
        <f t="shared" si="3"/>
        <v>32894023.300000012</v>
      </c>
    </row>
    <row r="66" spans="1:14" ht="27.75" customHeight="1" x14ac:dyDescent="0.15">
      <c r="B66" s="17">
        <v>11</v>
      </c>
      <c r="C66" s="23" t="s">
        <v>799</v>
      </c>
      <c r="D66" s="17" t="s">
        <v>483</v>
      </c>
      <c r="E66" s="17" t="s">
        <v>620</v>
      </c>
      <c r="F66" s="18">
        <v>1967.47</v>
      </c>
      <c r="G66" s="17" t="s">
        <v>660</v>
      </c>
      <c r="H66" s="17" t="s">
        <v>1</v>
      </c>
      <c r="I66" s="24">
        <v>1967.47</v>
      </c>
      <c r="J66" s="19">
        <v>45896207.000000007</v>
      </c>
      <c r="K66" s="19">
        <v>17876529.959726028</v>
      </c>
      <c r="L66" s="19">
        <v>7542823.9471232872</v>
      </c>
      <c r="M66" s="36">
        <f t="shared" si="3"/>
        <v>71315560.906849325</v>
      </c>
    </row>
    <row r="67" spans="1:14" ht="26.25" customHeight="1" x14ac:dyDescent="0.15">
      <c r="B67" s="17">
        <v>12</v>
      </c>
      <c r="C67" s="23" t="s">
        <v>798</v>
      </c>
      <c r="D67" s="17" t="s">
        <v>483</v>
      </c>
      <c r="E67" s="17" t="s">
        <v>621</v>
      </c>
      <c r="F67" s="18">
        <v>876.28</v>
      </c>
      <c r="G67" s="17" t="s">
        <v>578</v>
      </c>
      <c r="H67" s="17" t="s">
        <v>1</v>
      </c>
      <c r="I67" s="24">
        <v>815.03</v>
      </c>
      <c r="J67" s="19">
        <v>0</v>
      </c>
      <c r="K67" s="19">
        <v>0</v>
      </c>
      <c r="L67" s="19">
        <v>0</v>
      </c>
      <c r="M67" s="36">
        <f t="shared" si="3"/>
        <v>0</v>
      </c>
    </row>
    <row r="68" spans="1:14" ht="37.5" customHeight="1" x14ac:dyDescent="0.15">
      <c r="B68" s="17">
        <v>13</v>
      </c>
      <c r="C68" s="23" t="s">
        <v>1029</v>
      </c>
      <c r="D68" s="17" t="s">
        <v>483</v>
      </c>
      <c r="E68" s="17" t="s">
        <v>73</v>
      </c>
      <c r="F68" s="17">
        <v>2613.6</v>
      </c>
      <c r="G68" s="17" t="s">
        <v>587</v>
      </c>
      <c r="H68" s="17" t="s">
        <v>1</v>
      </c>
      <c r="I68" s="24">
        <v>2613.6</v>
      </c>
      <c r="J68" s="19">
        <v>0</v>
      </c>
      <c r="K68" s="19">
        <v>0</v>
      </c>
      <c r="L68" s="19">
        <v>0</v>
      </c>
      <c r="M68" s="36">
        <f t="shared" si="3"/>
        <v>0</v>
      </c>
    </row>
    <row r="69" spans="1:14" ht="26.25" customHeight="1" x14ac:dyDescent="0.15">
      <c r="B69" s="17">
        <v>14</v>
      </c>
      <c r="C69" s="23" t="s">
        <v>852</v>
      </c>
      <c r="D69" s="17" t="s">
        <v>483</v>
      </c>
      <c r="E69" s="17" t="s">
        <v>74</v>
      </c>
      <c r="F69" s="18">
        <v>521</v>
      </c>
      <c r="G69" s="17" t="s">
        <v>75</v>
      </c>
      <c r="H69" s="17" t="s">
        <v>1</v>
      </c>
      <c r="I69" s="24">
        <v>521</v>
      </c>
      <c r="J69" s="19">
        <v>0</v>
      </c>
      <c r="K69" s="19">
        <v>0</v>
      </c>
      <c r="L69" s="19">
        <v>0</v>
      </c>
      <c r="M69" s="36">
        <f t="shared" si="3"/>
        <v>0</v>
      </c>
    </row>
    <row r="70" spans="1:14" ht="26.25" customHeight="1" x14ac:dyDescent="0.15">
      <c r="B70" s="17">
        <v>15</v>
      </c>
      <c r="C70" s="23" t="s">
        <v>800</v>
      </c>
      <c r="D70" s="17" t="s">
        <v>483</v>
      </c>
      <c r="E70" s="17" t="s">
        <v>76</v>
      </c>
      <c r="F70" s="17">
        <v>2893.73</v>
      </c>
      <c r="G70" s="17" t="s">
        <v>661</v>
      </c>
      <c r="H70" s="17" t="s">
        <v>1</v>
      </c>
      <c r="I70" s="24">
        <v>2893.73</v>
      </c>
      <c r="J70" s="19">
        <v>289373000</v>
      </c>
      <c r="K70" s="19">
        <v>191296092.91550684</v>
      </c>
      <c r="L70" s="19">
        <v>97358970.08449316</v>
      </c>
      <c r="M70" s="36">
        <f t="shared" si="3"/>
        <v>578028063</v>
      </c>
    </row>
    <row r="71" spans="1:14" ht="26.25" customHeight="1" x14ac:dyDescent="0.15">
      <c r="B71" s="17">
        <v>16</v>
      </c>
      <c r="C71" s="23" t="s">
        <v>795</v>
      </c>
      <c r="D71" s="17" t="s">
        <v>483</v>
      </c>
      <c r="E71" s="17" t="s">
        <v>170</v>
      </c>
      <c r="F71" s="18">
        <v>1991.41</v>
      </c>
      <c r="G71" s="20" t="s">
        <v>692</v>
      </c>
      <c r="H71" s="17" t="s">
        <v>1</v>
      </c>
      <c r="I71" s="24">
        <v>1991.41</v>
      </c>
      <c r="J71" s="19">
        <v>0</v>
      </c>
      <c r="K71" s="19">
        <v>0</v>
      </c>
      <c r="L71" s="19">
        <v>0</v>
      </c>
      <c r="M71" s="36">
        <f t="shared" si="3"/>
        <v>0</v>
      </c>
    </row>
    <row r="72" spans="1:14" ht="27" customHeight="1" x14ac:dyDescent="0.15">
      <c r="B72" s="17">
        <v>17</v>
      </c>
      <c r="C72" s="23" t="s">
        <v>802</v>
      </c>
      <c r="D72" s="17" t="s">
        <v>483</v>
      </c>
      <c r="E72" s="17" t="s">
        <v>78</v>
      </c>
      <c r="F72" s="17">
        <v>1152.82</v>
      </c>
      <c r="G72" s="17" t="s">
        <v>588</v>
      </c>
      <c r="H72" s="17" t="s">
        <v>1</v>
      </c>
      <c r="I72" s="24">
        <v>1552.82</v>
      </c>
      <c r="J72" s="19">
        <v>62112800.000000007</v>
      </c>
      <c r="K72" s="19">
        <v>22847430.941421203</v>
      </c>
      <c r="L72" s="19">
        <v>10097998.075017154</v>
      </c>
      <c r="M72" s="36">
        <f t="shared" si="3"/>
        <v>95058229.016438365</v>
      </c>
    </row>
    <row r="73" spans="1:14" ht="28.5" customHeight="1" x14ac:dyDescent="0.15">
      <c r="A73" s="2"/>
      <c r="B73" s="17">
        <v>18</v>
      </c>
      <c r="C73" s="23" t="s">
        <v>851</v>
      </c>
      <c r="D73" s="17" t="s">
        <v>483</v>
      </c>
      <c r="E73" s="17" t="s">
        <v>79</v>
      </c>
      <c r="F73" s="18">
        <v>443.29</v>
      </c>
      <c r="G73" s="17" t="s">
        <v>588</v>
      </c>
      <c r="H73" s="17" t="s">
        <v>1</v>
      </c>
      <c r="I73" s="24">
        <v>443.29</v>
      </c>
      <c r="J73" s="19">
        <v>39896100</v>
      </c>
      <c r="K73" s="19">
        <v>26231639.265255626</v>
      </c>
      <c r="L73" s="19">
        <v>2265509.4525525984</v>
      </c>
      <c r="M73" s="36">
        <f t="shared" si="3"/>
        <v>68393248.717808232</v>
      </c>
      <c r="N73" s="83"/>
    </row>
    <row r="74" spans="1:14" ht="38.25" customHeight="1" x14ac:dyDescent="0.15">
      <c r="B74" s="17">
        <v>19</v>
      </c>
      <c r="C74" s="23" t="s">
        <v>1038</v>
      </c>
      <c r="D74" s="17" t="s">
        <v>483</v>
      </c>
      <c r="E74" s="17" t="s">
        <v>80</v>
      </c>
      <c r="F74" s="18">
        <v>586</v>
      </c>
      <c r="G74" s="17" t="s">
        <v>662</v>
      </c>
      <c r="H74" s="17" t="s">
        <v>1</v>
      </c>
      <c r="I74" s="24">
        <v>586</v>
      </c>
      <c r="J74" s="19">
        <v>46880000</v>
      </c>
      <c r="K74" s="19">
        <v>26043402.317369863</v>
      </c>
      <c r="L74" s="19">
        <v>12170533.682630138</v>
      </c>
      <c r="M74" s="36">
        <f t="shared" si="3"/>
        <v>85093936</v>
      </c>
    </row>
    <row r="75" spans="1:14" ht="27.75" customHeight="1" x14ac:dyDescent="0.15">
      <c r="B75" s="17">
        <v>20</v>
      </c>
      <c r="C75" s="23" t="s">
        <v>808</v>
      </c>
      <c r="D75" s="17" t="s">
        <v>483</v>
      </c>
      <c r="E75" s="16" t="s">
        <v>82</v>
      </c>
      <c r="F75" s="18">
        <v>2012.82</v>
      </c>
      <c r="G75" s="17" t="s">
        <v>641</v>
      </c>
      <c r="H75" s="17" t="s">
        <v>1</v>
      </c>
      <c r="I75" s="24">
        <v>1969.08</v>
      </c>
      <c r="J75" s="19">
        <v>181864419.00000003</v>
      </c>
      <c r="K75" s="19">
        <v>52126372.887049429</v>
      </c>
      <c r="L75" s="19">
        <v>16455608.954046464</v>
      </c>
      <c r="M75" s="36">
        <f t="shared" si="3"/>
        <v>250446400.84109592</v>
      </c>
    </row>
    <row r="76" spans="1:14" ht="27.75" customHeight="1" x14ac:dyDescent="0.15">
      <c r="B76" s="17">
        <v>21</v>
      </c>
      <c r="C76" s="23" t="s">
        <v>792</v>
      </c>
      <c r="D76" s="17" t="s">
        <v>483</v>
      </c>
      <c r="E76" s="17" t="s">
        <v>84</v>
      </c>
      <c r="F76" s="18">
        <v>2206.38</v>
      </c>
      <c r="G76" s="17" t="s">
        <v>481</v>
      </c>
      <c r="H76" s="17" t="s">
        <v>1</v>
      </c>
      <c r="I76" s="24">
        <v>2206.38</v>
      </c>
      <c r="J76" s="19">
        <v>0</v>
      </c>
      <c r="K76" s="19">
        <v>0</v>
      </c>
      <c r="L76" s="19">
        <v>0</v>
      </c>
      <c r="M76" s="36">
        <f t="shared" si="3"/>
        <v>0</v>
      </c>
    </row>
    <row r="77" spans="1:14" ht="22.5" customHeight="1" x14ac:dyDescent="0.15">
      <c r="B77" s="209">
        <v>22</v>
      </c>
      <c r="C77" s="214" t="s">
        <v>1010</v>
      </c>
      <c r="D77" s="209" t="s">
        <v>483</v>
      </c>
      <c r="E77" s="17" t="s">
        <v>85</v>
      </c>
      <c r="F77" s="220">
        <v>2270.59</v>
      </c>
      <c r="G77" s="17" t="s">
        <v>2</v>
      </c>
      <c r="H77" s="17" t="s">
        <v>1</v>
      </c>
      <c r="I77" s="24">
        <v>1816.47</v>
      </c>
      <c r="J77" s="19">
        <v>13031169</v>
      </c>
      <c r="K77" s="19">
        <v>732385.23693150678</v>
      </c>
      <c r="L77" s="19">
        <v>450698.76306849316</v>
      </c>
      <c r="M77" s="36">
        <f t="shared" si="3"/>
        <v>14214253</v>
      </c>
    </row>
    <row r="78" spans="1:14" ht="22.5" customHeight="1" x14ac:dyDescent="0.15">
      <c r="B78" s="210"/>
      <c r="C78" s="215"/>
      <c r="D78" s="210"/>
      <c r="E78" s="17" t="s">
        <v>86</v>
      </c>
      <c r="F78" s="221"/>
      <c r="G78" s="17" t="s">
        <v>663</v>
      </c>
      <c r="H78" s="17" t="s">
        <v>10</v>
      </c>
      <c r="I78" s="24">
        <v>454.12</v>
      </c>
      <c r="J78" s="19">
        <v>36329440</v>
      </c>
      <c r="K78" s="19">
        <v>11034287.331945205</v>
      </c>
      <c r="L78" s="19">
        <v>4694526.6680547949</v>
      </c>
      <c r="M78" s="36">
        <f t="shared" si="3"/>
        <v>52058254</v>
      </c>
    </row>
    <row r="79" spans="1:14" ht="22.5" customHeight="1" x14ac:dyDescent="0.15">
      <c r="B79" s="209">
        <v>23</v>
      </c>
      <c r="C79" s="214" t="s">
        <v>812</v>
      </c>
      <c r="D79" s="209" t="s">
        <v>483</v>
      </c>
      <c r="E79" s="17" t="s">
        <v>87</v>
      </c>
      <c r="F79" s="220">
        <v>1854.29</v>
      </c>
      <c r="G79" s="17" t="s">
        <v>2</v>
      </c>
      <c r="H79" s="17" t="s">
        <v>1</v>
      </c>
      <c r="I79" s="24">
        <v>622.14800000000002</v>
      </c>
      <c r="J79" s="19">
        <v>0</v>
      </c>
      <c r="K79" s="19">
        <v>0</v>
      </c>
      <c r="L79" s="19">
        <v>0</v>
      </c>
      <c r="M79" s="36">
        <f t="shared" ref="M79:M84" si="4">SUM(J79:L79)</f>
        <v>0</v>
      </c>
    </row>
    <row r="80" spans="1:14" ht="22.5" customHeight="1" x14ac:dyDescent="0.15">
      <c r="B80" s="210"/>
      <c r="C80" s="215"/>
      <c r="D80" s="210"/>
      <c r="E80" s="17" t="s">
        <v>88</v>
      </c>
      <c r="F80" s="221"/>
      <c r="G80" s="17" t="s">
        <v>89</v>
      </c>
      <c r="H80" s="17" t="s">
        <v>10</v>
      </c>
      <c r="I80" s="24">
        <v>1232.1400000000001</v>
      </c>
      <c r="J80" s="19">
        <v>0</v>
      </c>
      <c r="K80" s="19">
        <v>-2.2968662009663777E-4</v>
      </c>
      <c r="L80" s="19">
        <v>2.2968662009663777E-4</v>
      </c>
      <c r="M80" s="36">
        <f t="shared" si="4"/>
        <v>0</v>
      </c>
    </row>
    <row r="81" spans="1:14" ht="26.25" customHeight="1" x14ac:dyDescent="0.15">
      <c r="B81" s="17">
        <v>24</v>
      </c>
      <c r="C81" s="23" t="s">
        <v>796</v>
      </c>
      <c r="D81" s="17" t="s">
        <v>483</v>
      </c>
      <c r="E81" s="17" t="s">
        <v>90</v>
      </c>
      <c r="F81" s="18">
        <v>588.54</v>
      </c>
      <c r="G81" s="17" t="s">
        <v>91</v>
      </c>
      <c r="H81" s="17" t="s">
        <v>1</v>
      </c>
      <c r="I81" s="24">
        <v>588.54</v>
      </c>
      <c r="J81" s="19">
        <v>0</v>
      </c>
      <c r="K81" s="19">
        <v>0</v>
      </c>
      <c r="L81" s="19">
        <v>0</v>
      </c>
      <c r="M81" s="36">
        <f t="shared" si="4"/>
        <v>0</v>
      </c>
    </row>
    <row r="82" spans="1:14" ht="36" customHeight="1" x14ac:dyDescent="0.15">
      <c r="B82" s="17">
        <v>25</v>
      </c>
      <c r="C82" s="23" t="s">
        <v>1035</v>
      </c>
      <c r="D82" s="17" t="s">
        <v>483</v>
      </c>
      <c r="E82" s="17" t="s">
        <v>92</v>
      </c>
      <c r="F82" s="18">
        <v>625.98</v>
      </c>
      <c r="G82" s="17" t="s">
        <v>93</v>
      </c>
      <c r="H82" s="17" t="s">
        <v>1</v>
      </c>
      <c r="I82" s="24">
        <v>625.98</v>
      </c>
      <c r="J82" s="19">
        <v>0</v>
      </c>
      <c r="K82" s="19">
        <v>0</v>
      </c>
      <c r="L82" s="19">
        <v>0</v>
      </c>
      <c r="M82" s="36">
        <f t="shared" si="4"/>
        <v>0</v>
      </c>
    </row>
    <row r="83" spans="1:14" ht="22.5" customHeight="1" x14ac:dyDescent="0.15">
      <c r="B83" s="209">
        <v>26</v>
      </c>
      <c r="C83" s="214" t="s">
        <v>814</v>
      </c>
      <c r="D83" s="209" t="s">
        <v>483</v>
      </c>
      <c r="E83" s="17" t="s">
        <v>94</v>
      </c>
      <c r="F83" s="220">
        <v>2605.3200000000002</v>
      </c>
      <c r="G83" s="17" t="s">
        <v>698</v>
      </c>
      <c r="H83" s="17" t="s">
        <v>1</v>
      </c>
      <c r="I83" s="24">
        <v>1302.6600000000001</v>
      </c>
      <c r="J83" s="19">
        <v>130265999.99999999</v>
      </c>
      <c r="K83" s="19">
        <v>74431807.356438354</v>
      </c>
      <c r="L83" s="19">
        <v>29327369.643561646</v>
      </c>
      <c r="M83" s="36">
        <f t="shared" si="4"/>
        <v>234025177</v>
      </c>
    </row>
    <row r="84" spans="1:14" ht="22.5" customHeight="1" x14ac:dyDescent="0.15">
      <c r="B84" s="210"/>
      <c r="C84" s="215"/>
      <c r="D84" s="210"/>
      <c r="E84" s="17" t="s">
        <v>95</v>
      </c>
      <c r="F84" s="221"/>
      <c r="G84" s="17" t="s">
        <v>699</v>
      </c>
      <c r="H84" s="17" t="s">
        <v>10</v>
      </c>
      <c r="I84" s="24">
        <v>1302.6600000000001</v>
      </c>
      <c r="J84" s="19">
        <v>117239400.00000003</v>
      </c>
      <c r="K84" s="19">
        <v>60209670.315425031</v>
      </c>
      <c r="L84" s="19">
        <v>22484119.20512291</v>
      </c>
      <c r="M84" s="36">
        <f t="shared" si="4"/>
        <v>199933189.52054799</v>
      </c>
    </row>
    <row r="85" spans="1:14" ht="27" customHeight="1" x14ac:dyDescent="0.15">
      <c r="B85" s="209">
        <v>27</v>
      </c>
      <c r="C85" s="214" t="s">
        <v>806</v>
      </c>
      <c r="D85" s="209" t="s">
        <v>483</v>
      </c>
      <c r="E85" s="17" t="s">
        <v>96</v>
      </c>
      <c r="F85" s="220">
        <v>3965.96</v>
      </c>
      <c r="G85" s="17" t="s">
        <v>695</v>
      </c>
      <c r="H85" s="17" t="s">
        <v>1</v>
      </c>
      <c r="I85" s="24">
        <v>1982.98</v>
      </c>
      <c r="J85" s="19">
        <v>0</v>
      </c>
      <c r="K85" s="19">
        <v>0</v>
      </c>
      <c r="L85" s="19">
        <v>0</v>
      </c>
      <c r="M85" s="36">
        <f>SUM(J85:L85)</f>
        <v>0</v>
      </c>
    </row>
    <row r="86" spans="1:14" ht="27" customHeight="1" x14ac:dyDescent="0.15">
      <c r="A86" s="2"/>
      <c r="B86" s="210"/>
      <c r="C86" s="215"/>
      <c r="D86" s="210"/>
      <c r="E86" s="17" t="s">
        <v>97</v>
      </c>
      <c r="F86" s="221"/>
      <c r="G86" s="17" t="s">
        <v>98</v>
      </c>
      <c r="H86" s="17" t="s">
        <v>10</v>
      </c>
      <c r="I86" s="24">
        <v>1982.98</v>
      </c>
      <c r="J86" s="19">
        <v>0</v>
      </c>
      <c r="K86" s="19">
        <v>0</v>
      </c>
      <c r="L86" s="19">
        <v>0</v>
      </c>
      <c r="M86" s="36">
        <f>SUM(J86:L86)</f>
        <v>0</v>
      </c>
      <c r="N86" s="83"/>
    </row>
    <row r="87" spans="1:14" ht="38.25" customHeight="1" x14ac:dyDescent="0.15">
      <c r="B87" s="17">
        <v>28</v>
      </c>
      <c r="C87" s="23" t="s">
        <v>849</v>
      </c>
      <c r="D87" s="17" t="s">
        <v>483</v>
      </c>
      <c r="E87" s="17" t="s">
        <v>101</v>
      </c>
      <c r="F87" s="18">
        <v>973.42</v>
      </c>
      <c r="G87" s="17" t="s">
        <v>102</v>
      </c>
      <c r="H87" s="17" t="s">
        <v>1</v>
      </c>
      <c r="I87" s="24">
        <v>973.42</v>
      </c>
      <c r="J87" s="19">
        <v>0</v>
      </c>
      <c r="K87" s="19">
        <v>0</v>
      </c>
      <c r="L87" s="19">
        <v>0</v>
      </c>
      <c r="M87" s="36">
        <f>SUM(J87:L87)</f>
        <v>0</v>
      </c>
    </row>
    <row r="88" spans="1:14" ht="27.75" customHeight="1" x14ac:dyDescent="0.15">
      <c r="B88" s="17">
        <v>29</v>
      </c>
      <c r="C88" s="23" t="s">
        <v>791</v>
      </c>
      <c r="D88" s="17" t="s">
        <v>483</v>
      </c>
      <c r="E88" s="17" t="s">
        <v>103</v>
      </c>
      <c r="F88" s="18">
        <v>688.66</v>
      </c>
      <c r="G88" s="17" t="s">
        <v>104</v>
      </c>
      <c r="H88" s="17" t="s">
        <v>1</v>
      </c>
      <c r="I88" s="24">
        <v>688.66</v>
      </c>
      <c r="J88" s="19">
        <v>0.25205479469150305</v>
      </c>
      <c r="K88" s="19">
        <v>-3.4251829634790549E-3</v>
      </c>
      <c r="L88" s="19">
        <v>3.4251829634790549E-3</v>
      </c>
      <c r="M88" s="36">
        <f>SUM(J88:L88)</f>
        <v>0.25205479469150305</v>
      </c>
    </row>
    <row r="89" spans="1:14" ht="22.5" customHeight="1" x14ac:dyDescent="0.15">
      <c r="B89" s="209">
        <v>30</v>
      </c>
      <c r="C89" s="214" t="s">
        <v>804</v>
      </c>
      <c r="D89" s="209" t="s">
        <v>483</v>
      </c>
      <c r="E89" s="17" t="s">
        <v>107</v>
      </c>
      <c r="F89" s="220">
        <v>3706.15</v>
      </c>
      <c r="G89" s="17" t="s">
        <v>693</v>
      </c>
      <c r="H89" s="17" t="s">
        <v>1</v>
      </c>
      <c r="I89" s="24">
        <v>1818.47</v>
      </c>
      <c r="J89" s="19">
        <v>0</v>
      </c>
      <c r="K89" s="19">
        <v>-1.6196888009162799E-2</v>
      </c>
      <c r="L89" s="19">
        <v>1.6196888009162799E-2</v>
      </c>
      <c r="M89" s="36">
        <f t="shared" ref="M89:M101" si="5">SUM(J89:L89)</f>
        <v>0</v>
      </c>
    </row>
    <row r="90" spans="1:14" ht="22.5" customHeight="1" x14ac:dyDescent="0.15">
      <c r="B90" s="210"/>
      <c r="C90" s="215"/>
      <c r="D90" s="210"/>
      <c r="E90" s="17" t="s">
        <v>108</v>
      </c>
      <c r="F90" s="221"/>
      <c r="G90" s="17" t="s">
        <v>109</v>
      </c>
      <c r="H90" s="17" t="s">
        <v>10</v>
      </c>
      <c r="I90" s="24">
        <v>1887.98</v>
      </c>
      <c r="J90" s="19">
        <v>0</v>
      </c>
      <c r="K90" s="19">
        <v>0</v>
      </c>
      <c r="L90" s="19">
        <v>0</v>
      </c>
      <c r="M90" s="36">
        <f t="shared" si="5"/>
        <v>0</v>
      </c>
    </row>
    <row r="91" spans="1:14" ht="22.5" customHeight="1" x14ac:dyDescent="0.15">
      <c r="B91" s="209">
        <v>31</v>
      </c>
      <c r="C91" s="214" t="s">
        <v>810</v>
      </c>
      <c r="D91" s="209" t="s">
        <v>483</v>
      </c>
      <c r="E91" s="17" t="s">
        <v>110</v>
      </c>
      <c r="F91" s="220">
        <v>2414.63</v>
      </c>
      <c r="G91" s="17" t="s">
        <v>111</v>
      </c>
      <c r="H91" s="17" t="s">
        <v>1</v>
      </c>
      <c r="I91" s="24">
        <v>1207.32</v>
      </c>
      <c r="J91" s="19">
        <v>36219450</v>
      </c>
      <c r="K91" s="19">
        <v>4523084.8435068494</v>
      </c>
      <c r="L91" s="19">
        <v>1439347.1564931506</v>
      </c>
      <c r="M91" s="36">
        <f t="shared" si="5"/>
        <v>42181882</v>
      </c>
    </row>
    <row r="92" spans="1:14" ht="22.5" customHeight="1" x14ac:dyDescent="0.15">
      <c r="A92" s="2"/>
      <c r="B92" s="210"/>
      <c r="C92" s="215"/>
      <c r="D92" s="210"/>
      <c r="E92" s="17" t="s">
        <v>112</v>
      </c>
      <c r="F92" s="221"/>
      <c r="G92" s="17" t="s">
        <v>696</v>
      </c>
      <c r="H92" s="17" t="s">
        <v>10</v>
      </c>
      <c r="I92" s="24">
        <v>1207.31</v>
      </c>
      <c r="J92" s="19">
        <v>39285637.930479459</v>
      </c>
      <c r="K92" s="19">
        <v>5647875.0992068695</v>
      </c>
      <c r="L92" s="19">
        <v>1866487.6706561458</v>
      </c>
      <c r="M92" s="36">
        <f t="shared" si="5"/>
        <v>46800000.700342476</v>
      </c>
      <c r="N92" s="83"/>
    </row>
    <row r="93" spans="1:14" ht="39" customHeight="1" x14ac:dyDescent="0.15">
      <c r="B93" s="17">
        <v>32</v>
      </c>
      <c r="C93" s="23" t="s">
        <v>805</v>
      </c>
      <c r="D93" s="17" t="s">
        <v>483</v>
      </c>
      <c r="E93" s="17" t="s">
        <v>113</v>
      </c>
      <c r="F93" s="18">
        <v>2268.9699999999998</v>
      </c>
      <c r="G93" s="17" t="s">
        <v>111</v>
      </c>
      <c r="H93" s="17" t="s">
        <v>1</v>
      </c>
      <c r="I93" s="24">
        <v>2268.9699999999998</v>
      </c>
      <c r="J93" s="19">
        <v>204207300.00000003</v>
      </c>
      <c r="K93" s="19">
        <v>63492258.358949147</v>
      </c>
      <c r="L93" s="19">
        <v>26295792.805434413</v>
      </c>
      <c r="M93" s="36">
        <f t="shared" si="5"/>
        <v>293995351.16438359</v>
      </c>
    </row>
    <row r="94" spans="1:14" ht="22.5" customHeight="1" x14ac:dyDescent="0.15">
      <c r="B94" s="209">
        <v>33</v>
      </c>
      <c r="C94" s="214" t="s">
        <v>790</v>
      </c>
      <c r="D94" s="209" t="s">
        <v>483</v>
      </c>
      <c r="E94" s="17" t="s">
        <v>114</v>
      </c>
      <c r="F94" s="18">
        <v>1651.18</v>
      </c>
      <c r="G94" s="17" t="s">
        <v>688</v>
      </c>
      <c r="H94" s="17" t="s">
        <v>1</v>
      </c>
      <c r="I94" s="24">
        <v>1651.18</v>
      </c>
      <c r="J94" s="19">
        <v>148605750</v>
      </c>
      <c r="K94" s="19">
        <v>66121604.236712329</v>
      </c>
      <c r="L94" s="19">
        <v>12887668.763287673</v>
      </c>
      <c r="M94" s="36">
        <f t="shared" si="5"/>
        <v>227615023</v>
      </c>
    </row>
    <row r="95" spans="1:14" ht="22.5" customHeight="1" x14ac:dyDescent="0.15">
      <c r="B95" s="210"/>
      <c r="C95" s="215"/>
      <c r="D95" s="210"/>
      <c r="E95" s="17" t="s">
        <v>115</v>
      </c>
      <c r="F95" s="18">
        <v>1651.18</v>
      </c>
      <c r="G95" s="17" t="s">
        <v>116</v>
      </c>
      <c r="H95" s="17" t="s">
        <v>1</v>
      </c>
      <c r="I95" s="24">
        <v>1651.18</v>
      </c>
      <c r="J95" s="19">
        <v>148605749.99999991</v>
      </c>
      <c r="K95" s="19">
        <v>66516266.49664893</v>
      </c>
      <c r="L95" s="19">
        <v>22804853.371501781</v>
      </c>
      <c r="M95" s="36">
        <f t="shared" si="5"/>
        <v>237926869.86815062</v>
      </c>
    </row>
    <row r="96" spans="1:14" ht="22.5" customHeight="1" x14ac:dyDescent="0.15">
      <c r="B96" s="209">
        <v>34</v>
      </c>
      <c r="C96" s="214" t="s">
        <v>801</v>
      </c>
      <c r="D96" s="209" t="s">
        <v>483</v>
      </c>
      <c r="E96" s="17" t="s">
        <v>117</v>
      </c>
      <c r="F96" s="17">
        <v>1198.29</v>
      </c>
      <c r="G96" s="17" t="s">
        <v>687</v>
      </c>
      <c r="H96" s="17" t="s">
        <v>1</v>
      </c>
      <c r="I96" s="24">
        <v>599.15</v>
      </c>
      <c r="J96" s="19">
        <v>0</v>
      </c>
      <c r="K96" s="19">
        <v>-1.2123287671232877E-2</v>
      </c>
      <c r="L96" s="19">
        <v>1.2123287671232877E-2</v>
      </c>
      <c r="M96" s="36">
        <f t="shared" si="5"/>
        <v>0</v>
      </c>
    </row>
    <row r="97" spans="1:14" ht="22.5" customHeight="1" x14ac:dyDescent="0.15">
      <c r="B97" s="210"/>
      <c r="C97" s="215"/>
      <c r="D97" s="210"/>
      <c r="E97" s="17" t="s">
        <v>118</v>
      </c>
      <c r="F97" s="17">
        <v>1198.29</v>
      </c>
      <c r="G97" s="17" t="s">
        <v>119</v>
      </c>
      <c r="H97" s="17" t="s">
        <v>10</v>
      </c>
      <c r="I97" s="24">
        <v>599.15</v>
      </c>
      <c r="J97" s="19">
        <v>0.33630137052386999</v>
      </c>
      <c r="K97" s="19">
        <v>-3.3700131417749683E-3</v>
      </c>
      <c r="L97" s="19">
        <v>3.3700131417749683E-3</v>
      </c>
      <c r="M97" s="36">
        <f t="shared" si="5"/>
        <v>0.33630137052386999</v>
      </c>
    </row>
    <row r="98" spans="1:14" ht="22.5" customHeight="1" x14ac:dyDescent="0.15">
      <c r="B98" s="209">
        <v>35</v>
      </c>
      <c r="C98" s="214" t="s">
        <v>809</v>
      </c>
      <c r="D98" s="209" t="s">
        <v>483</v>
      </c>
      <c r="E98" s="17" t="s">
        <v>120</v>
      </c>
      <c r="F98" s="209">
        <v>5018.1400000000003</v>
      </c>
      <c r="G98" s="18" t="s">
        <v>121</v>
      </c>
      <c r="H98" s="17" t="s">
        <v>1</v>
      </c>
      <c r="I98" s="24">
        <v>3014.2</v>
      </c>
      <c r="J98" s="19">
        <v>241135679.99999994</v>
      </c>
      <c r="K98" s="19">
        <v>51222079.762129948</v>
      </c>
      <c r="L98" s="19">
        <v>17167772.430746783</v>
      </c>
      <c r="M98" s="36">
        <f t="shared" si="5"/>
        <v>309525532.1928767</v>
      </c>
    </row>
    <row r="99" spans="1:14" ht="22.5" customHeight="1" x14ac:dyDescent="0.15">
      <c r="B99" s="210"/>
      <c r="C99" s="215"/>
      <c r="D99" s="210"/>
      <c r="E99" s="17" t="s">
        <v>122</v>
      </c>
      <c r="F99" s="210"/>
      <c r="G99" s="18" t="s">
        <v>123</v>
      </c>
      <c r="H99" s="17" t="s">
        <v>10</v>
      </c>
      <c r="I99" s="24">
        <v>2003.94</v>
      </c>
      <c r="J99" s="19">
        <v>160315520</v>
      </c>
      <c r="K99" s="19">
        <v>52987632.829917803</v>
      </c>
      <c r="L99" s="19">
        <v>18527797.170082193</v>
      </c>
      <c r="M99" s="36">
        <f t="shared" si="5"/>
        <v>231830949.99999997</v>
      </c>
    </row>
    <row r="100" spans="1:14" ht="36.75" customHeight="1" x14ac:dyDescent="0.15">
      <c r="B100" s="17">
        <v>36</v>
      </c>
      <c r="C100" s="23" t="s">
        <v>811</v>
      </c>
      <c r="D100" s="17" t="s">
        <v>483</v>
      </c>
      <c r="E100" s="17" t="s">
        <v>130</v>
      </c>
      <c r="F100" s="18">
        <v>2422.8000000000002</v>
      </c>
      <c r="G100" s="17" t="s">
        <v>697</v>
      </c>
      <c r="H100" s="17" t="s">
        <v>1</v>
      </c>
      <c r="I100" s="24">
        <v>2422.8000000000002</v>
      </c>
      <c r="J100" s="19">
        <v>0</v>
      </c>
      <c r="K100" s="19">
        <v>0</v>
      </c>
      <c r="L100" s="19">
        <v>0</v>
      </c>
      <c r="M100" s="36">
        <f t="shared" si="5"/>
        <v>0</v>
      </c>
    </row>
    <row r="101" spans="1:14" ht="27" customHeight="1" x14ac:dyDescent="0.15">
      <c r="B101" s="17">
        <v>37</v>
      </c>
      <c r="C101" s="23" t="s">
        <v>794</v>
      </c>
      <c r="D101" s="17" t="s">
        <v>483</v>
      </c>
      <c r="E101" s="17" t="s">
        <v>131</v>
      </c>
      <c r="F101" s="18">
        <v>633.70000000000005</v>
      </c>
      <c r="G101" s="20" t="s">
        <v>132</v>
      </c>
      <c r="H101" s="17" t="s">
        <v>1</v>
      </c>
      <c r="I101" s="24">
        <v>633.70000000000005</v>
      </c>
      <c r="J101" s="19">
        <v>0</v>
      </c>
      <c r="K101" s="19">
        <v>-6.0424094290970126E-3</v>
      </c>
      <c r="L101" s="19">
        <v>6.0424094290970126E-3</v>
      </c>
      <c r="M101" s="36">
        <f t="shared" si="5"/>
        <v>0</v>
      </c>
    </row>
    <row r="102" spans="1:14" ht="22.5" customHeight="1" x14ac:dyDescent="0.15">
      <c r="B102" s="209">
        <v>38</v>
      </c>
      <c r="C102" s="214" t="s">
        <v>1076</v>
      </c>
      <c r="D102" s="209" t="s">
        <v>483</v>
      </c>
      <c r="E102" s="17" t="s">
        <v>171</v>
      </c>
      <c r="F102" s="220">
        <v>2400.42</v>
      </c>
      <c r="G102" s="20" t="s">
        <v>42</v>
      </c>
      <c r="H102" s="17" t="s">
        <v>1</v>
      </c>
      <c r="I102" s="24">
        <v>1441.21</v>
      </c>
      <c r="J102" s="19">
        <v>24688850.98280821</v>
      </c>
      <c r="K102" s="19">
        <v>2907711.8098042482</v>
      </c>
      <c r="L102" s="19">
        <v>550358.40593273786</v>
      </c>
      <c r="M102" s="36">
        <f>SUM(J102:L102)</f>
        <v>28146921.198545199</v>
      </c>
    </row>
    <row r="103" spans="1:14" ht="22.5" customHeight="1" x14ac:dyDescent="0.15">
      <c r="B103" s="210"/>
      <c r="C103" s="215"/>
      <c r="D103" s="210"/>
      <c r="E103" s="17" t="s">
        <v>172</v>
      </c>
      <c r="F103" s="221"/>
      <c r="G103" s="20" t="s">
        <v>694</v>
      </c>
      <c r="H103" s="17" t="s">
        <v>10</v>
      </c>
      <c r="I103" s="24">
        <v>959.21</v>
      </c>
      <c r="J103" s="19">
        <v>19184242.448328763</v>
      </c>
      <c r="K103" s="19">
        <v>3478397.2506054686</v>
      </c>
      <c r="L103" s="19">
        <v>397726.74939453101</v>
      </c>
      <c r="M103" s="36">
        <f>SUM(J103:L103)</f>
        <v>23060366.448328763</v>
      </c>
    </row>
    <row r="104" spans="1:14" ht="27" customHeight="1" x14ac:dyDescent="0.15">
      <c r="A104" s="2"/>
      <c r="B104" s="209">
        <v>39</v>
      </c>
      <c r="C104" s="214" t="s">
        <v>807</v>
      </c>
      <c r="D104" s="209" t="s">
        <v>483</v>
      </c>
      <c r="E104" s="17" t="s">
        <v>173</v>
      </c>
      <c r="F104" s="220">
        <v>2367.2399999999998</v>
      </c>
      <c r="G104" s="17" t="s">
        <v>42</v>
      </c>
      <c r="H104" s="17" t="s">
        <v>1</v>
      </c>
      <c r="I104" s="24">
        <v>1183.6199999999999</v>
      </c>
      <c r="J104" s="19">
        <v>0.22739725932478905</v>
      </c>
      <c r="K104" s="19">
        <v>-3.1150309496546444E-3</v>
      </c>
      <c r="L104" s="19">
        <v>3.1150309496546444E-3</v>
      </c>
      <c r="M104" s="36">
        <f>SUM(J104:L104)</f>
        <v>0.22739725932478905</v>
      </c>
      <c r="N104" s="83"/>
    </row>
    <row r="105" spans="1:14" ht="27" customHeight="1" x14ac:dyDescent="0.15">
      <c r="B105" s="213"/>
      <c r="C105" s="234"/>
      <c r="D105" s="213"/>
      <c r="E105" s="92" t="s">
        <v>174</v>
      </c>
      <c r="F105" s="238"/>
      <c r="G105" s="169" t="s">
        <v>715</v>
      </c>
      <c r="H105" s="92" t="s">
        <v>10</v>
      </c>
      <c r="I105" s="98">
        <v>1183.6199999999999</v>
      </c>
      <c r="J105" s="164">
        <v>0</v>
      </c>
      <c r="K105" s="164">
        <v>0</v>
      </c>
      <c r="L105" s="164">
        <v>0</v>
      </c>
      <c r="M105" s="165">
        <f>SUM(J105:L105)</f>
        <v>0</v>
      </c>
    </row>
    <row r="106" spans="1:14" ht="27" customHeight="1" x14ac:dyDescent="0.15">
      <c r="B106" s="158">
        <v>40</v>
      </c>
      <c r="C106" s="112" t="s">
        <v>1081</v>
      </c>
      <c r="D106" s="158" t="s">
        <v>483</v>
      </c>
      <c r="E106" s="158" t="s">
        <v>1080</v>
      </c>
      <c r="F106" s="159">
        <v>425</v>
      </c>
      <c r="G106" s="168">
        <v>45015</v>
      </c>
      <c r="H106" s="168" t="s">
        <v>1</v>
      </c>
      <c r="I106" s="159">
        <v>425</v>
      </c>
      <c r="J106" s="115">
        <v>0</v>
      </c>
      <c r="K106" s="115">
        <v>0</v>
      </c>
      <c r="L106" s="115">
        <v>0</v>
      </c>
      <c r="M106" s="111">
        <f>SUM(J106:L106)</f>
        <v>0</v>
      </c>
    </row>
    <row r="107" spans="1:14" s="2" customFormat="1" ht="22.5" customHeight="1" x14ac:dyDescent="0.25">
      <c r="A107" s="1"/>
      <c r="B107" s="108"/>
      <c r="C107" s="161"/>
      <c r="D107" s="211" t="s">
        <v>668</v>
      </c>
      <c r="E107" s="211"/>
      <c r="F107" s="216" t="s">
        <v>4</v>
      </c>
      <c r="G107" s="216"/>
      <c r="H107" s="216"/>
      <c r="I107" s="101" t="s">
        <v>903</v>
      </c>
      <c r="J107" s="162">
        <f>SUM(J52:J106)</f>
        <v>3478853482.6190934</v>
      </c>
      <c r="K107" s="162">
        <f>SUM(K52:K106)</f>
        <v>1953085282.002022</v>
      </c>
      <c r="L107" s="162">
        <f>SUM(L52:L106)</f>
        <v>1040125983.1597134</v>
      </c>
      <c r="M107" s="162">
        <f>SUM(M52:M106)</f>
        <v>6472064747.7808285</v>
      </c>
      <c r="N107" s="89"/>
    </row>
    <row r="108" spans="1:14" s="1" customFormat="1" x14ac:dyDescent="0.25">
      <c r="C108" s="4"/>
      <c r="F108" s="3"/>
      <c r="G108" s="3"/>
      <c r="H108" s="3"/>
      <c r="I108" s="3"/>
      <c r="J108" s="48"/>
      <c r="K108" s="53">
        <f>SUM(K107:L107)</f>
        <v>2993211265.1617355</v>
      </c>
      <c r="L108" s="48"/>
      <c r="M108" s="48"/>
      <c r="N108" s="82"/>
    </row>
    <row r="109" spans="1:14" s="1" customFormat="1" x14ac:dyDescent="0.25">
      <c r="C109" s="4"/>
      <c r="F109" s="3"/>
      <c r="G109" s="3"/>
      <c r="H109" s="3"/>
      <c r="I109" s="3"/>
      <c r="J109" s="48"/>
      <c r="K109" s="48"/>
      <c r="L109" s="48"/>
      <c r="M109" s="48"/>
      <c r="N109" s="82"/>
    </row>
    <row r="110" spans="1:14" ht="31.5" customHeight="1" x14ac:dyDescent="0.15">
      <c r="B110" s="154" t="s">
        <v>417</v>
      </c>
      <c r="C110" s="155" t="s">
        <v>418</v>
      </c>
      <c r="D110" s="155" t="s">
        <v>419</v>
      </c>
      <c r="E110" s="154" t="s">
        <v>420</v>
      </c>
      <c r="F110" s="156" t="s">
        <v>572</v>
      </c>
      <c r="G110" s="156" t="s">
        <v>422</v>
      </c>
      <c r="H110" s="156" t="s">
        <v>423</v>
      </c>
      <c r="I110" s="156" t="s">
        <v>424</v>
      </c>
      <c r="J110" s="157" t="s">
        <v>425</v>
      </c>
      <c r="K110" s="157" t="s">
        <v>3</v>
      </c>
      <c r="L110" s="157" t="s">
        <v>573</v>
      </c>
      <c r="M110" s="157" t="s">
        <v>574</v>
      </c>
    </row>
    <row r="111" spans="1:14" s="2" customFormat="1" ht="15.75" customHeight="1" x14ac:dyDescent="0.25">
      <c r="A111" s="1"/>
      <c r="B111" s="187" t="s">
        <v>743</v>
      </c>
      <c r="C111" s="187"/>
      <c r="D111" s="187"/>
      <c r="E111" s="187"/>
      <c r="F111" s="107" t="s">
        <v>427</v>
      </c>
      <c r="G111" s="187" t="s">
        <v>743</v>
      </c>
      <c r="H111" s="187"/>
      <c r="I111" s="108" t="s">
        <v>427</v>
      </c>
      <c r="J111" s="109"/>
      <c r="K111" s="109"/>
      <c r="L111" s="109"/>
      <c r="M111" s="109" t="s">
        <v>680</v>
      </c>
      <c r="N111" s="82"/>
    </row>
    <row r="112" spans="1:14" ht="27.75" customHeight="1" x14ac:dyDescent="0.15">
      <c r="B112" s="158">
        <v>1</v>
      </c>
      <c r="C112" s="112" t="s">
        <v>854</v>
      </c>
      <c r="D112" s="158" t="s">
        <v>511</v>
      </c>
      <c r="E112" s="158" t="s">
        <v>622</v>
      </c>
      <c r="F112" s="159">
        <v>979.11</v>
      </c>
      <c r="G112" s="160" t="s">
        <v>578</v>
      </c>
      <c r="H112" s="160" t="s">
        <v>1</v>
      </c>
      <c r="I112" s="159">
        <v>979.11</v>
      </c>
      <c r="J112" s="115">
        <v>2046948</v>
      </c>
      <c r="K112" s="115">
        <v>3364.4154520547945</v>
      </c>
      <c r="L112" s="115">
        <v>1794.5845479452055</v>
      </c>
      <c r="M112" s="111">
        <f>SUM(J112:L112)</f>
        <v>2052107</v>
      </c>
    </row>
    <row r="113" spans="1:14" ht="22.5" customHeight="1" x14ac:dyDescent="0.15">
      <c r="B113" s="208">
        <v>2</v>
      </c>
      <c r="C113" s="212" t="s">
        <v>855</v>
      </c>
      <c r="D113" s="208" t="s">
        <v>511</v>
      </c>
      <c r="E113" s="117" t="s">
        <v>177</v>
      </c>
      <c r="F113" s="223">
        <v>1029.92</v>
      </c>
      <c r="G113" s="117" t="s">
        <v>705</v>
      </c>
      <c r="H113" s="117" t="s">
        <v>1</v>
      </c>
      <c r="I113" s="117">
        <v>514.46</v>
      </c>
      <c r="J113" s="115">
        <v>0</v>
      </c>
      <c r="K113" s="115">
        <v>0</v>
      </c>
      <c r="L113" s="115">
        <v>0</v>
      </c>
      <c r="M113" s="111">
        <f>SUM(J113:L113)</f>
        <v>0</v>
      </c>
    </row>
    <row r="114" spans="1:14" ht="22.5" customHeight="1" x14ac:dyDescent="0.15">
      <c r="A114" s="2"/>
      <c r="B114" s="208"/>
      <c r="C114" s="212"/>
      <c r="D114" s="208"/>
      <c r="E114" s="117" t="s">
        <v>178</v>
      </c>
      <c r="F114" s="223"/>
      <c r="G114" s="117" t="s">
        <v>717</v>
      </c>
      <c r="H114" s="117" t="s">
        <v>10</v>
      </c>
      <c r="I114" s="117">
        <v>457.1</v>
      </c>
      <c r="J114" s="115">
        <v>0.109589041210711</v>
      </c>
      <c r="K114" s="115">
        <v>0</v>
      </c>
      <c r="L114" s="115">
        <v>0</v>
      </c>
      <c r="M114" s="111">
        <f>SUM(J114:L114)</f>
        <v>0.109589041210711</v>
      </c>
      <c r="N114" s="83"/>
    </row>
    <row r="115" spans="1:14" ht="22.5" customHeight="1" x14ac:dyDescent="0.15">
      <c r="B115" s="208"/>
      <c r="C115" s="212"/>
      <c r="D115" s="208"/>
      <c r="E115" s="117" t="s">
        <v>179</v>
      </c>
      <c r="F115" s="223"/>
      <c r="G115" s="117" t="s">
        <v>718</v>
      </c>
      <c r="H115" s="117" t="s">
        <v>186</v>
      </c>
      <c r="I115" s="117">
        <v>57.36</v>
      </c>
      <c r="J115" s="115">
        <v>0.38356164388824254</v>
      </c>
      <c r="K115" s="115">
        <v>0</v>
      </c>
      <c r="L115" s="115">
        <v>0</v>
      </c>
      <c r="M115" s="111">
        <f>SUM(J115:L115)</f>
        <v>0.38356164388824254</v>
      </c>
    </row>
    <row r="116" spans="1:14" s="2" customFormat="1" ht="22.5" customHeight="1" x14ac:dyDescent="0.25">
      <c r="A116" s="1"/>
      <c r="B116" s="108"/>
      <c r="C116" s="161"/>
      <c r="D116" s="211" t="s">
        <v>511</v>
      </c>
      <c r="E116" s="211"/>
      <c r="F116" s="216" t="s">
        <v>4</v>
      </c>
      <c r="G116" s="216"/>
      <c r="H116" s="216"/>
      <c r="I116" s="101" t="s">
        <v>903</v>
      </c>
      <c r="J116" s="162">
        <f>SUM(J112:J115)</f>
        <v>2046948.493150685</v>
      </c>
      <c r="K116" s="162">
        <f>SUM(K112:K115)</f>
        <v>3364.4154520547945</v>
      </c>
      <c r="L116" s="162">
        <f>SUM(L112:L115)</f>
        <v>1794.5845479452055</v>
      </c>
      <c r="M116" s="162">
        <f>SUM(M112:M115)</f>
        <v>2052107.493150685</v>
      </c>
      <c r="N116" s="89"/>
    </row>
    <row r="117" spans="1:14" s="1" customFormat="1" x14ac:dyDescent="0.25">
      <c r="A117" s="2"/>
      <c r="C117" s="4"/>
      <c r="F117" s="3"/>
      <c r="G117" s="3"/>
      <c r="H117" s="3"/>
      <c r="I117" s="3"/>
      <c r="J117" s="48"/>
      <c r="K117" s="53">
        <f>SUM(K116:L116)</f>
        <v>5159</v>
      </c>
      <c r="L117" s="48"/>
      <c r="M117" s="48"/>
      <c r="N117" s="83"/>
    </row>
    <row r="118" spans="1:14" s="1" customFormat="1" x14ac:dyDescent="0.25">
      <c r="A118" s="2"/>
      <c r="C118" s="4"/>
      <c r="F118" s="3"/>
      <c r="G118" s="3"/>
      <c r="H118" s="3"/>
      <c r="I118" s="3"/>
      <c r="J118" s="48"/>
      <c r="K118" s="53"/>
      <c r="L118" s="48"/>
      <c r="M118" s="48"/>
      <c r="N118" s="83"/>
    </row>
    <row r="119" spans="1:14" ht="31.5" customHeight="1" x14ac:dyDescent="0.15">
      <c r="B119" s="154" t="s">
        <v>417</v>
      </c>
      <c r="C119" s="155" t="s">
        <v>418</v>
      </c>
      <c r="D119" s="155" t="s">
        <v>419</v>
      </c>
      <c r="E119" s="154" t="s">
        <v>420</v>
      </c>
      <c r="F119" s="156" t="s">
        <v>572</v>
      </c>
      <c r="G119" s="156" t="s">
        <v>422</v>
      </c>
      <c r="H119" s="156" t="s">
        <v>423</v>
      </c>
      <c r="I119" s="156" t="s">
        <v>424</v>
      </c>
      <c r="J119" s="157" t="s">
        <v>425</v>
      </c>
      <c r="K119" s="157" t="s">
        <v>3</v>
      </c>
      <c r="L119" s="157" t="s">
        <v>573</v>
      </c>
      <c r="M119" s="157" t="s">
        <v>574</v>
      </c>
    </row>
    <row r="120" spans="1:14" s="2" customFormat="1" ht="15.75" customHeight="1" x14ac:dyDescent="0.25">
      <c r="A120" s="1"/>
      <c r="B120" s="187" t="s">
        <v>743</v>
      </c>
      <c r="C120" s="187"/>
      <c r="D120" s="187"/>
      <c r="E120" s="187"/>
      <c r="F120" s="107" t="s">
        <v>427</v>
      </c>
      <c r="G120" s="187" t="s">
        <v>743</v>
      </c>
      <c r="H120" s="187"/>
      <c r="I120" s="108" t="s">
        <v>427</v>
      </c>
      <c r="J120" s="109"/>
      <c r="K120" s="109"/>
      <c r="L120" s="109"/>
      <c r="M120" s="109" t="s">
        <v>680</v>
      </c>
      <c r="N120" s="82"/>
    </row>
    <row r="121" spans="1:14" ht="27" customHeight="1" x14ac:dyDescent="0.15">
      <c r="B121" s="158">
        <v>1</v>
      </c>
      <c r="C121" s="112" t="s">
        <v>856</v>
      </c>
      <c r="D121" s="158" t="s">
        <v>551</v>
      </c>
      <c r="E121" s="158" t="s">
        <v>140</v>
      </c>
      <c r="F121" s="159">
        <v>2120</v>
      </c>
      <c r="G121" s="160" t="s">
        <v>664</v>
      </c>
      <c r="H121" s="160" t="s">
        <v>1</v>
      </c>
      <c r="I121" s="159">
        <v>2120</v>
      </c>
      <c r="J121" s="115">
        <v>93512</v>
      </c>
      <c r="K121" s="115">
        <v>41364.345808219172</v>
      </c>
      <c r="L121" s="115">
        <v>51082.654191780828</v>
      </c>
      <c r="M121" s="111">
        <f t="shared" ref="M121:M126" si="6">SUM(J121:L121)</f>
        <v>185959</v>
      </c>
    </row>
    <row r="122" spans="1:14" ht="27" customHeight="1" x14ac:dyDescent="0.15">
      <c r="B122" s="158">
        <v>2</v>
      </c>
      <c r="C122" s="112" t="s">
        <v>859</v>
      </c>
      <c r="D122" s="158" t="s">
        <v>551</v>
      </c>
      <c r="E122" s="158" t="s">
        <v>145</v>
      </c>
      <c r="F122" s="159">
        <v>2110</v>
      </c>
      <c r="G122" s="160" t="s">
        <v>442</v>
      </c>
      <c r="H122" s="160" t="s">
        <v>1</v>
      </c>
      <c r="I122" s="159">
        <v>2110</v>
      </c>
      <c r="J122" s="115">
        <v>75835622</v>
      </c>
      <c r="K122" s="115">
        <v>22979144.398520552</v>
      </c>
      <c r="L122" s="115">
        <v>19662856.601479448</v>
      </c>
      <c r="M122" s="111">
        <f>SUM(J122:L122)</f>
        <v>118477623</v>
      </c>
    </row>
    <row r="123" spans="1:14" ht="27" customHeight="1" x14ac:dyDescent="0.15">
      <c r="B123" s="158">
        <v>3</v>
      </c>
      <c r="C123" s="112" t="s">
        <v>861</v>
      </c>
      <c r="D123" s="158" t="s">
        <v>551</v>
      </c>
      <c r="E123" s="158" t="s">
        <v>148</v>
      </c>
      <c r="F123" s="159">
        <v>3893</v>
      </c>
      <c r="G123" s="160" t="s">
        <v>651</v>
      </c>
      <c r="H123" s="160" t="s">
        <v>1</v>
      </c>
      <c r="I123" s="159">
        <v>3615</v>
      </c>
      <c r="J123" s="115">
        <v>361455800.00000012</v>
      </c>
      <c r="K123" s="115">
        <v>309910660.91793895</v>
      </c>
      <c r="L123" s="115">
        <v>272614465.01028025</v>
      </c>
      <c r="M123" s="111">
        <f>SUM(J123:L123)</f>
        <v>943980925.92821932</v>
      </c>
    </row>
    <row r="124" spans="1:14" ht="27" customHeight="1" x14ac:dyDescent="0.15">
      <c r="B124" s="158">
        <v>4</v>
      </c>
      <c r="C124" s="112" t="s">
        <v>857</v>
      </c>
      <c r="D124" s="158" t="s">
        <v>551</v>
      </c>
      <c r="E124" s="158" t="s">
        <v>152</v>
      </c>
      <c r="F124" s="159">
        <v>2424.84</v>
      </c>
      <c r="G124" s="160" t="s">
        <v>654</v>
      </c>
      <c r="H124" s="160" t="s">
        <v>1</v>
      </c>
      <c r="I124" s="159">
        <v>2365.84</v>
      </c>
      <c r="J124" s="115">
        <v>189922154</v>
      </c>
      <c r="K124" s="115">
        <v>96724056.631342456</v>
      </c>
      <c r="L124" s="115">
        <v>88375244.368657544</v>
      </c>
      <c r="M124" s="111">
        <f t="shared" si="6"/>
        <v>375021455</v>
      </c>
    </row>
    <row r="125" spans="1:14" ht="25.5" customHeight="1" x14ac:dyDescent="0.15">
      <c r="B125" s="158">
        <v>5</v>
      </c>
      <c r="C125" s="112" t="s">
        <v>860</v>
      </c>
      <c r="D125" s="158" t="s">
        <v>551</v>
      </c>
      <c r="E125" s="158" t="s">
        <v>155</v>
      </c>
      <c r="F125" s="159">
        <v>955</v>
      </c>
      <c r="G125" s="160" t="s">
        <v>665</v>
      </c>
      <c r="H125" s="160" t="s">
        <v>1</v>
      </c>
      <c r="I125" s="159">
        <v>802</v>
      </c>
      <c r="J125" s="115">
        <v>80185627.99999997</v>
      </c>
      <c r="K125" s="115">
        <v>57497239.078097664</v>
      </c>
      <c r="L125" s="115">
        <v>30869084.559294112</v>
      </c>
      <c r="M125" s="111">
        <f>SUM(J125:L125)</f>
        <v>168551951.63739175</v>
      </c>
    </row>
    <row r="126" spans="1:14" ht="25.5" customHeight="1" x14ac:dyDescent="0.15">
      <c r="A126" s="2"/>
      <c r="B126" s="158">
        <v>6</v>
      </c>
      <c r="C126" s="112" t="s">
        <v>858</v>
      </c>
      <c r="D126" s="158" t="s">
        <v>551</v>
      </c>
      <c r="E126" s="158" t="s">
        <v>156</v>
      </c>
      <c r="F126" s="159">
        <v>3997</v>
      </c>
      <c r="G126" s="160" t="s">
        <v>666</v>
      </c>
      <c r="H126" s="160" t="s">
        <v>1</v>
      </c>
      <c r="I126" s="159">
        <v>3847.48</v>
      </c>
      <c r="J126" s="115">
        <v>384747685.59999979</v>
      </c>
      <c r="K126" s="115">
        <v>279287776.53901684</v>
      </c>
      <c r="L126" s="115">
        <v>204604277.30324072</v>
      </c>
      <c r="M126" s="111">
        <f t="shared" si="6"/>
        <v>868639739.4422574</v>
      </c>
      <c r="N126" s="83"/>
    </row>
    <row r="127" spans="1:14" s="1" customFormat="1" x14ac:dyDescent="0.25">
      <c r="B127" s="99"/>
      <c r="C127" s="100"/>
      <c r="D127" s="99"/>
      <c r="E127" s="99"/>
      <c r="F127" s="101"/>
      <c r="G127" s="101"/>
      <c r="H127" s="101"/>
      <c r="I127" s="101"/>
      <c r="J127" s="102"/>
      <c r="K127" s="102"/>
      <c r="L127" s="102"/>
      <c r="M127" s="102"/>
      <c r="N127" s="82"/>
    </row>
    <row r="128" spans="1:14" s="2" customFormat="1" ht="22.5" customHeight="1" x14ac:dyDescent="0.25">
      <c r="A128" s="1"/>
      <c r="B128" s="108"/>
      <c r="C128" s="161"/>
      <c r="D128" s="211" t="s">
        <v>551</v>
      </c>
      <c r="E128" s="211"/>
      <c r="F128" s="216" t="s">
        <v>4</v>
      </c>
      <c r="G128" s="216"/>
      <c r="H128" s="216"/>
      <c r="I128" s="101" t="s">
        <v>903</v>
      </c>
      <c r="J128" s="162">
        <f>SUM(J121:J127)</f>
        <v>1092240401.5999999</v>
      </c>
      <c r="K128" s="162">
        <f>SUM(K121:K127)</f>
        <v>766440241.91072464</v>
      </c>
      <c r="L128" s="162">
        <f>SUM(L121:L127)</f>
        <v>616177010.49714375</v>
      </c>
      <c r="M128" s="162">
        <f>SUM(M121:M127)</f>
        <v>2474857654.0078688</v>
      </c>
      <c r="N128" s="89"/>
    </row>
    <row r="129" spans="1:14" s="1" customFormat="1" x14ac:dyDescent="0.25">
      <c r="C129" s="4"/>
      <c r="F129" s="3"/>
      <c r="G129" s="3"/>
      <c r="H129" s="3"/>
      <c r="I129" s="3"/>
      <c r="J129" s="48"/>
      <c r="K129" s="53">
        <f>SUM(K128:L128)</f>
        <v>1382617252.4078684</v>
      </c>
      <c r="L129" s="48"/>
      <c r="M129" s="48"/>
      <c r="N129" s="82"/>
    </row>
    <row r="130" spans="1:14" s="1" customFormat="1" x14ac:dyDescent="0.25">
      <c r="C130" s="4"/>
      <c r="F130" s="3"/>
      <c r="G130" s="3"/>
      <c r="H130" s="3"/>
      <c r="I130" s="3"/>
      <c r="J130" s="48"/>
      <c r="K130" s="48"/>
      <c r="L130" s="48"/>
      <c r="M130" s="48"/>
      <c r="N130" s="82"/>
    </row>
    <row r="131" spans="1:14" ht="31.5" customHeight="1" x14ac:dyDescent="0.15">
      <c r="B131" s="154" t="s">
        <v>417</v>
      </c>
      <c r="C131" s="155" t="s">
        <v>418</v>
      </c>
      <c r="D131" s="155" t="s">
        <v>419</v>
      </c>
      <c r="E131" s="154" t="s">
        <v>420</v>
      </c>
      <c r="F131" s="156" t="s">
        <v>572</v>
      </c>
      <c r="G131" s="156" t="s">
        <v>422</v>
      </c>
      <c r="H131" s="156" t="s">
        <v>423</v>
      </c>
      <c r="I131" s="156" t="s">
        <v>424</v>
      </c>
      <c r="J131" s="157" t="s">
        <v>425</v>
      </c>
      <c r="K131" s="157" t="s">
        <v>3</v>
      </c>
      <c r="L131" s="157" t="s">
        <v>573</v>
      </c>
      <c r="M131" s="157" t="s">
        <v>574</v>
      </c>
    </row>
    <row r="132" spans="1:14" s="2" customFormat="1" ht="15.75" customHeight="1" x14ac:dyDescent="0.25">
      <c r="A132" s="1"/>
      <c r="B132" s="187" t="s">
        <v>743</v>
      </c>
      <c r="C132" s="187"/>
      <c r="D132" s="187"/>
      <c r="E132" s="187"/>
      <c r="F132" s="107" t="s">
        <v>427</v>
      </c>
      <c r="G132" s="187" t="s">
        <v>743</v>
      </c>
      <c r="H132" s="187"/>
      <c r="I132" s="108" t="s">
        <v>427</v>
      </c>
      <c r="J132" s="109"/>
      <c r="K132" s="109"/>
      <c r="L132" s="109"/>
      <c r="M132" s="109" t="s">
        <v>680</v>
      </c>
      <c r="N132" s="82"/>
    </row>
    <row r="133" spans="1:14" ht="22.5" customHeight="1" x14ac:dyDescent="0.15">
      <c r="A133" s="2"/>
      <c r="B133" s="190">
        <v>1</v>
      </c>
      <c r="C133" s="185" t="s">
        <v>867</v>
      </c>
      <c r="D133" s="190" t="s">
        <v>501</v>
      </c>
      <c r="E133" s="158" t="s">
        <v>55</v>
      </c>
      <c r="F133" s="222">
        <v>2758</v>
      </c>
      <c r="G133" s="160" t="s">
        <v>632</v>
      </c>
      <c r="H133" s="160" t="s">
        <v>1</v>
      </c>
      <c r="I133" s="159">
        <v>1379</v>
      </c>
      <c r="J133" s="115">
        <v>23228369.849315062</v>
      </c>
      <c r="K133" s="115">
        <v>1813838.6285006567</v>
      </c>
      <c r="L133" s="115">
        <v>1813839.3714993433</v>
      </c>
      <c r="M133" s="111">
        <f>SUM(J133:L133)</f>
        <v>26856047.849315062</v>
      </c>
      <c r="N133" s="83"/>
    </row>
    <row r="134" spans="1:14" ht="22.5" customHeight="1" x14ac:dyDescent="0.15">
      <c r="A134" s="2"/>
      <c r="B134" s="190"/>
      <c r="C134" s="185"/>
      <c r="D134" s="190"/>
      <c r="E134" s="158" t="s">
        <v>141</v>
      </c>
      <c r="F134" s="222"/>
      <c r="G134" s="160" t="s">
        <v>633</v>
      </c>
      <c r="H134" s="160" t="s">
        <v>10</v>
      </c>
      <c r="I134" s="159">
        <v>788.7</v>
      </c>
      <c r="J134" s="115">
        <v>54409063</v>
      </c>
      <c r="K134" s="115">
        <v>4260462.0156712327</v>
      </c>
      <c r="L134" s="115">
        <v>4260461.9843287673</v>
      </c>
      <c r="M134" s="111">
        <f>SUM(J134:L134)</f>
        <v>62929987</v>
      </c>
      <c r="N134" s="83"/>
    </row>
    <row r="135" spans="1:14" ht="22.5" customHeight="1" x14ac:dyDescent="0.15">
      <c r="B135" s="190">
        <v>2</v>
      </c>
      <c r="C135" s="185" t="s">
        <v>862</v>
      </c>
      <c r="D135" s="190" t="s">
        <v>501</v>
      </c>
      <c r="E135" s="158" t="s">
        <v>146</v>
      </c>
      <c r="F135" s="222">
        <v>2172.4</v>
      </c>
      <c r="G135" s="160" t="s">
        <v>635</v>
      </c>
      <c r="H135" s="160" t="s">
        <v>1</v>
      </c>
      <c r="I135" s="159">
        <v>933.57</v>
      </c>
      <c r="J135" s="115">
        <v>64846305.696109429</v>
      </c>
      <c r="K135" s="115">
        <v>5089762.3610958904</v>
      </c>
      <c r="L135" s="115">
        <v>4759691.6389041096</v>
      </c>
      <c r="M135" s="111">
        <f t="shared" ref="M135:M144" si="7">SUM(J135:L135)</f>
        <v>74695759.696109429</v>
      </c>
    </row>
    <row r="136" spans="1:14" ht="22.5" customHeight="1" x14ac:dyDescent="0.15">
      <c r="B136" s="190"/>
      <c r="C136" s="185"/>
      <c r="D136" s="190"/>
      <c r="E136" s="158" t="s">
        <v>147</v>
      </c>
      <c r="F136" s="222"/>
      <c r="G136" s="160" t="s">
        <v>541</v>
      </c>
      <c r="H136" s="160" t="s">
        <v>10</v>
      </c>
      <c r="I136" s="159">
        <v>1077.19</v>
      </c>
      <c r="J136" s="115">
        <v>85256192.45315066</v>
      </c>
      <c r="K136" s="115">
        <v>6630550.0318000503</v>
      </c>
      <c r="L136" s="115">
        <v>6630549.9681999497</v>
      </c>
      <c r="M136" s="111">
        <f t="shared" si="7"/>
        <v>98517292.45315066</v>
      </c>
    </row>
    <row r="137" spans="1:14" ht="22.5" customHeight="1" x14ac:dyDescent="0.15">
      <c r="B137" s="190">
        <v>3</v>
      </c>
      <c r="C137" s="185" t="s">
        <v>865</v>
      </c>
      <c r="D137" s="190" t="s">
        <v>501</v>
      </c>
      <c r="E137" s="158" t="s">
        <v>157</v>
      </c>
      <c r="F137" s="222">
        <v>3273</v>
      </c>
      <c r="G137" s="160" t="s">
        <v>531</v>
      </c>
      <c r="H137" s="160" t="s">
        <v>1</v>
      </c>
      <c r="I137" s="159">
        <v>1598</v>
      </c>
      <c r="J137" s="115">
        <v>127821315</v>
      </c>
      <c r="K137" s="115">
        <v>62962275.565266609</v>
      </c>
      <c r="L137" s="115">
        <v>53973189.6294512</v>
      </c>
      <c r="M137" s="111">
        <f>SUM(J137:L137)</f>
        <v>244756780.19471782</v>
      </c>
    </row>
    <row r="138" spans="1:14" ht="22.5" customHeight="1" x14ac:dyDescent="0.15">
      <c r="B138" s="190"/>
      <c r="C138" s="185"/>
      <c r="D138" s="190"/>
      <c r="E138" s="158" t="s">
        <v>158</v>
      </c>
      <c r="F138" s="222"/>
      <c r="G138" s="160" t="s">
        <v>466</v>
      </c>
      <c r="H138" s="160" t="s">
        <v>10</v>
      </c>
      <c r="I138" s="159">
        <v>1584</v>
      </c>
      <c r="J138" s="115">
        <v>158468973.29999995</v>
      </c>
      <c r="K138" s="115">
        <v>192522421.13614559</v>
      </c>
      <c r="L138" s="115">
        <v>44989147.872998245</v>
      </c>
      <c r="M138" s="111">
        <f>SUM(J138:L138)</f>
        <v>395980542.30914378</v>
      </c>
    </row>
    <row r="139" spans="1:14" ht="30" customHeight="1" x14ac:dyDescent="0.15">
      <c r="A139" s="2"/>
      <c r="B139" s="158">
        <v>4</v>
      </c>
      <c r="C139" s="112" t="s">
        <v>864</v>
      </c>
      <c r="D139" s="158" t="s">
        <v>501</v>
      </c>
      <c r="E139" s="158" t="s">
        <v>124</v>
      </c>
      <c r="F139" s="159">
        <v>3568.05</v>
      </c>
      <c r="G139" s="160" t="s">
        <v>125</v>
      </c>
      <c r="H139" s="160" t="s">
        <v>1</v>
      </c>
      <c r="I139" s="159">
        <v>3568.05</v>
      </c>
      <c r="J139" s="115">
        <v>0</v>
      </c>
      <c r="K139" s="115">
        <v>0</v>
      </c>
      <c r="L139" s="115">
        <v>0</v>
      </c>
      <c r="M139" s="111">
        <f>SUM(J139:L139)</f>
        <v>0</v>
      </c>
      <c r="N139" s="83"/>
    </row>
    <row r="140" spans="1:14" ht="27.75" customHeight="1" x14ac:dyDescent="0.15">
      <c r="B140" s="158">
        <v>5</v>
      </c>
      <c r="C140" s="112" t="s">
        <v>1071</v>
      </c>
      <c r="D140" s="158" t="s">
        <v>501</v>
      </c>
      <c r="E140" s="158" t="s">
        <v>126</v>
      </c>
      <c r="F140" s="159">
        <v>3711.4</v>
      </c>
      <c r="G140" s="160" t="s">
        <v>127</v>
      </c>
      <c r="H140" s="160" t="s">
        <v>1</v>
      </c>
      <c r="I140" s="159">
        <v>3711.4</v>
      </c>
      <c r="J140" s="115">
        <v>0</v>
      </c>
      <c r="K140" s="115">
        <v>0</v>
      </c>
      <c r="L140" s="115">
        <v>0</v>
      </c>
      <c r="M140" s="111">
        <f>SUM(J140:L140)</f>
        <v>0</v>
      </c>
    </row>
    <row r="141" spans="1:14" ht="22.5" customHeight="1" x14ac:dyDescent="0.15">
      <c r="B141" s="190">
        <v>6</v>
      </c>
      <c r="C141" s="185" t="s">
        <v>863</v>
      </c>
      <c r="D141" s="190" t="s">
        <v>501</v>
      </c>
      <c r="E141" s="158" t="s">
        <v>626</v>
      </c>
      <c r="F141" s="222">
        <v>3700.68</v>
      </c>
      <c r="G141" s="160" t="s">
        <v>637</v>
      </c>
      <c r="H141" s="160" t="s">
        <v>1</v>
      </c>
      <c r="I141" s="159">
        <v>1765.961</v>
      </c>
      <c r="J141" s="115">
        <v>0.38575342297554016</v>
      </c>
      <c r="K141" s="115">
        <v>0</v>
      </c>
      <c r="L141" s="115">
        <v>0</v>
      </c>
      <c r="M141" s="111">
        <f t="shared" si="7"/>
        <v>0.38575342297554016</v>
      </c>
    </row>
    <row r="142" spans="1:14" ht="22.5" customHeight="1" x14ac:dyDescent="0.15">
      <c r="A142" s="2"/>
      <c r="B142" s="190"/>
      <c r="C142" s="185"/>
      <c r="D142" s="190"/>
      <c r="E142" s="158" t="s">
        <v>627</v>
      </c>
      <c r="F142" s="222"/>
      <c r="G142" s="160" t="s">
        <v>119</v>
      </c>
      <c r="H142" s="160" t="s">
        <v>10</v>
      </c>
      <c r="I142" s="159">
        <v>590.5</v>
      </c>
      <c r="J142" s="115">
        <v>0</v>
      </c>
      <c r="K142" s="115">
        <v>0</v>
      </c>
      <c r="L142" s="115">
        <v>0</v>
      </c>
      <c r="M142" s="111">
        <f t="shared" si="7"/>
        <v>0</v>
      </c>
      <c r="N142" s="83"/>
    </row>
    <row r="143" spans="1:14" ht="22.5" customHeight="1" x14ac:dyDescent="0.15">
      <c r="B143" s="190"/>
      <c r="C143" s="185"/>
      <c r="D143" s="190"/>
      <c r="E143" s="158" t="s">
        <v>628</v>
      </c>
      <c r="F143" s="222"/>
      <c r="G143" s="160" t="s">
        <v>58</v>
      </c>
      <c r="H143" s="160" t="s">
        <v>186</v>
      </c>
      <c r="I143" s="159">
        <v>1300</v>
      </c>
      <c r="J143" s="115">
        <v>0</v>
      </c>
      <c r="K143" s="115">
        <v>0</v>
      </c>
      <c r="L143" s="115">
        <v>0</v>
      </c>
      <c r="M143" s="111">
        <f t="shared" si="7"/>
        <v>0</v>
      </c>
    </row>
    <row r="144" spans="1:14" ht="22.5" customHeight="1" x14ac:dyDescent="0.15">
      <c r="B144" s="190"/>
      <c r="C144" s="185"/>
      <c r="D144" s="190"/>
      <c r="E144" s="158" t="s">
        <v>629</v>
      </c>
      <c r="F144" s="222"/>
      <c r="G144" s="160" t="s">
        <v>638</v>
      </c>
      <c r="H144" s="160" t="s">
        <v>187</v>
      </c>
      <c r="I144" s="159">
        <v>44.22</v>
      </c>
      <c r="J144" s="115">
        <v>0</v>
      </c>
      <c r="K144" s="115">
        <v>-2.228322311792497E-2</v>
      </c>
      <c r="L144" s="115">
        <v>2.228322311792497E-2</v>
      </c>
      <c r="M144" s="111">
        <f t="shared" si="7"/>
        <v>0</v>
      </c>
    </row>
    <row r="145" spans="1:14" ht="26.25" customHeight="1" x14ac:dyDescent="0.15">
      <c r="B145" s="158">
        <v>7</v>
      </c>
      <c r="C145" s="112" t="s">
        <v>866</v>
      </c>
      <c r="D145" s="158" t="s">
        <v>501</v>
      </c>
      <c r="E145" s="158" t="s">
        <v>169</v>
      </c>
      <c r="F145" s="167">
        <v>5422.24</v>
      </c>
      <c r="G145" s="168" t="s">
        <v>692</v>
      </c>
      <c r="H145" s="158" t="s">
        <v>1</v>
      </c>
      <c r="I145" s="159">
        <v>5422.24</v>
      </c>
      <c r="J145" s="115">
        <v>0</v>
      </c>
      <c r="K145" s="115">
        <v>0</v>
      </c>
      <c r="L145" s="115">
        <v>0</v>
      </c>
      <c r="M145" s="111">
        <f>SUM(J145:L145)</f>
        <v>0</v>
      </c>
    </row>
    <row r="146" spans="1:14" ht="26.25" customHeight="1" x14ac:dyDescent="0.15">
      <c r="B146" s="190">
        <v>8</v>
      </c>
      <c r="C146" s="185" t="s">
        <v>1037</v>
      </c>
      <c r="D146" s="158" t="s">
        <v>501</v>
      </c>
      <c r="E146" s="158" t="s">
        <v>1014</v>
      </c>
      <c r="F146" s="199">
        <v>3631.37</v>
      </c>
      <c r="G146" s="168" t="s">
        <v>1084</v>
      </c>
      <c r="H146" s="158" t="s">
        <v>1</v>
      </c>
      <c r="I146" s="159">
        <v>540</v>
      </c>
      <c r="J146" s="115">
        <v>0</v>
      </c>
      <c r="K146" s="115">
        <v>0</v>
      </c>
      <c r="L146" s="115">
        <v>0</v>
      </c>
      <c r="M146" s="111">
        <f>SUM(J146:L146)</f>
        <v>0</v>
      </c>
    </row>
    <row r="147" spans="1:14" ht="26.25" customHeight="1" x14ac:dyDescent="0.15">
      <c r="B147" s="190"/>
      <c r="C147" s="185"/>
      <c r="D147" s="158" t="s">
        <v>501</v>
      </c>
      <c r="E147" s="158" t="s">
        <v>1079</v>
      </c>
      <c r="F147" s="199"/>
      <c r="G147" s="168" t="s">
        <v>1085</v>
      </c>
      <c r="H147" s="158" t="s">
        <v>10</v>
      </c>
      <c r="I147" s="159">
        <v>3091.37</v>
      </c>
      <c r="J147" s="115">
        <v>0</v>
      </c>
      <c r="K147" s="115">
        <v>0</v>
      </c>
      <c r="L147" s="115">
        <v>0</v>
      </c>
      <c r="M147" s="111">
        <f>SUM(J147:L147)</f>
        <v>0</v>
      </c>
    </row>
    <row r="148" spans="1:14" s="2" customFormat="1" ht="22.5" customHeight="1" x14ac:dyDescent="0.25">
      <c r="A148" s="1"/>
      <c r="B148" s="108"/>
      <c r="C148" s="161"/>
      <c r="D148" s="211" t="s">
        <v>501</v>
      </c>
      <c r="E148" s="211"/>
      <c r="F148" s="216" t="s">
        <v>4</v>
      </c>
      <c r="G148" s="216"/>
      <c r="H148" s="216"/>
      <c r="I148" s="101" t="s">
        <v>903</v>
      </c>
      <c r="J148" s="162">
        <f>SUM(J133:J147)</f>
        <v>514030219.68432856</v>
      </c>
      <c r="K148" s="162">
        <f>SUM(K133:K147)</f>
        <v>273279309.71619684</v>
      </c>
      <c r="L148" s="162">
        <f>SUM(L133:L147)</f>
        <v>116426880.48766485</v>
      </c>
      <c r="M148" s="162">
        <f>SUM(M133:M147)</f>
        <v>903736409.88819015</v>
      </c>
      <c r="N148" s="89"/>
    </row>
    <row r="149" spans="1:14" s="1" customFormat="1" x14ac:dyDescent="0.25">
      <c r="C149" s="4"/>
      <c r="F149" s="3"/>
      <c r="G149" s="3"/>
      <c r="H149" s="3"/>
      <c r="I149" s="3"/>
      <c r="J149" s="48"/>
      <c r="K149" s="53">
        <f>SUM(K148:L148)</f>
        <v>389706190.20386171</v>
      </c>
      <c r="L149" s="48"/>
      <c r="M149" s="48"/>
      <c r="N149" s="82"/>
    </row>
    <row r="150" spans="1:14" s="1" customFormat="1" x14ac:dyDescent="0.25">
      <c r="C150" s="4"/>
      <c r="F150" s="3"/>
      <c r="G150" s="3"/>
      <c r="H150" s="3"/>
      <c r="I150" s="3"/>
      <c r="J150" s="48"/>
      <c r="K150" s="48"/>
      <c r="L150" s="48"/>
      <c r="M150" s="48"/>
      <c r="N150" s="82"/>
    </row>
    <row r="151" spans="1:14" ht="31.5" customHeight="1" x14ac:dyDescent="0.15">
      <c r="B151" s="154" t="s">
        <v>417</v>
      </c>
      <c r="C151" s="155" t="s">
        <v>418</v>
      </c>
      <c r="D151" s="155" t="s">
        <v>419</v>
      </c>
      <c r="E151" s="154" t="s">
        <v>420</v>
      </c>
      <c r="F151" s="156" t="s">
        <v>572</v>
      </c>
      <c r="G151" s="156" t="s">
        <v>422</v>
      </c>
      <c r="H151" s="156" t="s">
        <v>423</v>
      </c>
      <c r="I151" s="156" t="s">
        <v>424</v>
      </c>
      <c r="J151" s="157" t="s">
        <v>425</v>
      </c>
      <c r="K151" s="157" t="s">
        <v>3</v>
      </c>
      <c r="L151" s="157" t="s">
        <v>573</v>
      </c>
      <c r="M151" s="157" t="s">
        <v>574</v>
      </c>
    </row>
    <row r="152" spans="1:14" s="2" customFormat="1" ht="15.75" customHeight="1" x14ac:dyDescent="0.25">
      <c r="A152" s="1"/>
      <c r="B152" s="187" t="s">
        <v>743</v>
      </c>
      <c r="C152" s="187"/>
      <c r="D152" s="187"/>
      <c r="E152" s="187"/>
      <c r="F152" s="107" t="s">
        <v>427</v>
      </c>
      <c r="G152" s="187" t="s">
        <v>743</v>
      </c>
      <c r="H152" s="187"/>
      <c r="I152" s="108" t="s">
        <v>427</v>
      </c>
      <c r="J152" s="109"/>
      <c r="K152" s="109"/>
      <c r="L152" s="109"/>
      <c r="M152" s="109" t="s">
        <v>680</v>
      </c>
      <c r="N152" s="82"/>
    </row>
    <row r="153" spans="1:14" ht="22.5" customHeight="1" x14ac:dyDescent="0.15">
      <c r="B153" s="190">
        <v>1</v>
      </c>
      <c r="C153" s="185" t="s">
        <v>868</v>
      </c>
      <c r="D153" s="190" t="s">
        <v>550</v>
      </c>
      <c r="E153" s="158" t="s">
        <v>161</v>
      </c>
      <c r="F153" s="222">
        <v>2904</v>
      </c>
      <c r="G153" s="160" t="s">
        <v>162</v>
      </c>
      <c r="H153" s="160" t="s">
        <v>1</v>
      </c>
      <c r="I153" s="159">
        <v>1452</v>
      </c>
      <c r="J153" s="115">
        <v>145200000</v>
      </c>
      <c r="K153" s="115">
        <v>127795779.68860801</v>
      </c>
      <c r="L153" s="115">
        <v>50325786.105912551</v>
      </c>
      <c r="M153" s="111">
        <f>SUM(J153:L153)</f>
        <v>323321565.79452056</v>
      </c>
    </row>
    <row r="154" spans="1:14" ht="22.5" customHeight="1" x14ac:dyDescent="0.15">
      <c r="B154" s="190"/>
      <c r="C154" s="185"/>
      <c r="D154" s="190"/>
      <c r="E154" s="158" t="s">
        <v>163</v>
      </c>
      <c r="F154" s="222"/>
      <c r="G154" s="160" t="s">
        <v>639</v>
      </c>
      <c r="H154" s="160" t="s">
        <v>10</v>
      </c>
      <c r="I154" s="159">
        <v>1452</v>
      </c>
      <c r="J154" s="115">
        <v>145200000</v>
      </c>
      <c r="K154" s="115">
        <v>140781455.30438358</v>
      </c>
      <c r="L154" s="115">
        <v>64245671.695616439</v>
      </c>
      <c r="M154" s="111">
        <f>SUM(J154:L154)</f>
        <v>350227127</v>
      </c>
    </row>
    <row r="155" spans="1:14" s="2" customFormat="1" ht="22.5" customHeight="1" x14ac:dyDescent="0.25">
      <c r="A155" s="1"/>
      <c r="B155" s="108"/>
      <c r="C155" s="161"/>
      <c r="D155" s="211" t="s">
        <v>550</v>
      </c>
      <c r="E155" s="211"/>
      <c r="F155" s="216" t="s">
        <v>4</v>
      </c>
      <c r="G155" s="216"/>
      <c r="H155" s="216"/>
      <c r="I155" s="101" t="s">
        <v>903</v>
      </c>
      <c r="J155" s="162">
        <f>SUM(J153:J154)</f>
        <v>290400000</v>
      </c>
      <c r="K155" s="162">
        <f>SUM(K153:K154)</f>
        <v>268577234.99299157</v>
      </c>
      <c r="L155" s="162">
        <f>SUM(L153:L154)</f>
        <v>114571457.80152899</v>
      </c>
      <c r="M155" s="162">
        <f>SUM(M153:M154)</f>
        <v>673548692.79452062</v>
      </c>
      <c r="N155" s="89"/>
    </row>
    <row r="156" spans="1:14" s="1" customFormat="1" x14ac:dyDescent="0.25">
      <c r="C156" s="4"/>
      <c r="F156" s="3"/>
      <c r="J156" s="48"/>
      <c r="K156" s="53">
        <f>SUM(K155:L155)</f>
        <v>383148692.79452056</v>
      </c>
      <c r="L156" s="48"/>
      <c r="M156" s="48"/>
      <c r="N156" s="82"/>
    </row>
    <row r="157" spans="1:14" s="1" customFormat="1" ht="12" thickBot="1" x14ac:dyDescent="0.3">
      <c r="C157" s="4"/>
      <c r="F157" s="3"/>
      <c r="J157" s="48"/>
      <c r="K157" s="53"/>
      <c r="L157" s="48"/>
      <c r="M157" s="48"/>
      <c r="N157" s="82"/>
    </row>
    <row r="158" spans="1:14" s="2" customFormat="1" ht="22.5" customHeight="1" thickBot="1" x14ac:dyDescent="0.3">
      <c r="A158" s="1"/>
      <c r="C158" s="226" t="s">
        <v>994</v>
      </c>
      <c r="D158" s="227"/>
      <c r="E158" s="228"/>
      <c r="F158" s="217" t="s">
        <v>619</v>
      </c>
      <c r="G158" s="218"/>
      <c r="H158" s="219"/>
      <c r="I158" s="39" t="s">
        <v>903</v>
      </c>
      <c r="J158" s="54">
        <f>SUM(J7+J46+J107+J116+J128+J148+J155)</f>
        <v>6204042446.4795971</v>
      </c>
      <c r="K158" s="54">
        <f>SUM(K7+K46+K107+K116+K128+K148+K155)</f>
        <v>3681743886.582345</v>
      </c>
      <c r="L158" s="54">
        <f>SUM(L7+L46+L107+L116+L128+L148+L155)</f>
        <v>2236871211.4697094</v>
      </c>
      <c r="M158" s="54">
        <f>SUM(J158+K159)</f>
        <v>12122657544.531651</v>
      </c>
      <c r="N158" s="82"/>
    </row>
    <row r="159" spans="1:14" ht="22.5" customHeight="1" thickBot="1" x14ac:dyDescent="0.2">
      <c r="C159" s="229"/>
      <c r="D159" s="230"/>
      <c r="E159" s="231"/>
      <c r="F159" s="217" t="s">
        <v>679</v>
      </c>
      <c r="G159" s="218"/>
      <c r="H159" s="219"/>
      <c r="I159" s="224" t="s">
        <v>903</v>
      </c>
      <c r="J159" s="225"/>
      <c r="K159" s="56">
        <f>SUM(K158+L158)</f>
        <v>5918615098.0520544</v>
      </c>
      <c r="L159" s="57"/>
      <c r="M159" s="55" t="s">
        <v>743</v>
      </c>
    </row>
    <row r="160" spans="1:14" ht="14.25" customHeight="1" x14ac:dyDescent="0.15"/>
    <row r="161" spans="7:7" x14ac:dyDescent="0.15"/>
    <row r="162" spans="7:7" x14ac:dyDescent="0.15"/>
    <row r="163" spans="7:7" hidden="1" x14ac:dyDescent="0.15">
      <c r="G163" s="8" t="s">
        <v>700</v>
      </c>
    </row>
    <row r="164" spans="7:7" x14ac:dyDescent="0.15"/>
    <row r="165" spans="7:7" x14ac:dyDescent="0.15"/>
    <row r="166" spans="7:7" x14ac:dyDescent="0.15"/>
    <row r="167" spans="7:7" x14ac:dyDescent="0.15"/>
    <row r="168" spans="7:7" x14ac:dyDescent="0.15"/>
    <row r="169" spans="7:7" x14ac:dyDescent="0.15"/>
    <row r="170" spans="7:7" x14ac:dyDescent="0.15"/>
    <row r="171" spans="7:7" x14ac:dyDescent="0.15"/>
    <row r="172" spans="7:7" x14ac:dyDescent="0.15"/>
    <row r="173" spans="7:7" x14ac:dyDescent="0.15"/>
    <row r="174" spans="7:7" x14ac:dyDescent="0.15"/>
    <row r="175" spans="7:7" x14ac:dyDescent="0.15"/>
    <row r="176" spans="7:7" x14ac:dyDescent="0.15"/>
    <row r="177" x14ac:dyDescent="0.15"/>
    <row r="178" x14ac:dyDescent="0.15"/>
    <row r="179" x14ac:dyDescent="0.15"/>
    <row r="191" x14ac:dyDescent="0.15"/>
    <row r="192" x14ac:dyDescent="0.15"/>
    <row r="193" x14ac:dyDescent="0.15"/>
    <row r="194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6" x14ac:dyDescent="0.15"/>
    <row r="237" x14ac:dyDescent="0.15"/>
  </sheetData>
  <sortState ref="B50:Y101">
    <sortCondition ref="C49"/>
  </sortState>
  <mergeCells count="144">
    <mergeCell ref="F141:F144"/>
    <mergeCell ref="B152:E152"/>
    <mergeCell ref="C135:C136"/>
    <mergeCell ref="B135:B136"/>
    <mergeCell ref="C137:C138"/>
    <mergeCell ref="B137:B138"/>
    <mergeCell ref="D137:D138"/>
    <mergeCell ref="F137:F138"/>
    <mergeCell ref="C133:C134"/>
    <mergeCell ref="B133:B134"/>
    <mergeCell ref="D133:D134"/>
    <mergeCell ref="F133:F134"/>
    <mergeCell ref="F135:F136"/>
    <mergeCell ref="D135:D136"/>
    <mergeCell ref="D148:E148"/>
    <mergeCell ref="F146:F147"/>
    <mergeCell ref="C146:C147"/>
    <mergeCell ref="B146:B147"/>
    <mergeCell ref="C141:C144"/>
    <mergeCell ref="B141:B144"/>
    <mergeCell ref="F104:F105"/>
    <mergeCell ref="C85:C86"/>
    <mergeCell ref="D113:D115"/>
    <mergeCell ref="D83:D84"/>
    <mergeCell ref="D107:E107"/>
    <mergeCell ref="D116:E116"/>
    <mergeCell ref="D128:E128"/>
    <mergeCell ref="F116:H116"/>
    <mergeCell ref="D98:D99"/>
    <mergeCell ref="B111:E111"/>
    <mergeCell ref="C89:C90"/>
    <mergeCell ref="B89:B90"/>
    <mergeCell ref="B113:B115"/>
    <mergeCell ref="D91:D92"/>
    <mergeCell ref="F113:F115"/>
    <mergeCell ref="F83:F84"/>
    <mergeCell ref="B2:M2"/>
    <mergeCell ref="C29:C31"/>
    <mergeCell ref="B29:B31"/>
    <mergeCell ref="C34:C35"/>
    <mergeCell ref="G5:H5"/>
    <mergeCell ref="D7:E7"/>
    <mergeCell ref="F7:H7"/>
    <mergeCell ref="F29:F31"/>
    <mergeCell ref="D29:D31"/>
    <mergeCell ref="G12:H12"/>
    <mergeCell ref="B34:B35"/>
    <mergeCell ref="D34:D35"/>
    <mergeCell ref="F34:F35"/>
    <mergeCell ref="C13:C14"/>
    <mergeCell ref="B13:B14"/>
    <mergeCell ref="D13:D14"/>
    <mergeCell ref="F13:F14"/>
    <mergeCell ref="F26:F27"/>
    <mergeCell ref="B5:E5"/>
    <mergeCell ref="B12:E12"/>
    <mergeCell ref="F22:F23"/>
    <mergeCell ref="C22:C23"/>
    <mergeCell ref="I159:J159"/>
    <mergeCell ref="C158:E159"/>
    <mergeCell ref="C153:C154"/>
    <mergeCell ref="G152:H152"/>
    <mergeCell ref="F56:F57"/>
    <mergeCell ref="C52:C53"/>
    <mergeCell ref="B52:B53"/>
    <mergeCell ref="D52:D53"/>
    <mergeCell ref="F79:F80"/>
    <mergeCell ref="C54:C55"/>
    <mergeCell ref="B54:B55"/>
    <mergeCell ref="D54:D55"/>
    <mergeCell ref="B77:B78"/>
    <mergeCell ref="C77:C78"/>
    <mergeCell ref="D77:D78"/>
    <mergeCell ref="F102:F103"/>
    <mergeCell ref="F54:F55"/>
    <mergeCell ref="C98:C99"/>
    <mergeCell ref="B56:B57"/>
    <mergeCell ref="F128:H128"/>
    <mergeCell ref="G120:H120"/>
    <mergeCell ref="C83:C84"/>
    <mergeCell ref="C113:C115"/>
    <mergeCell ref="D141:D144"/>
    <mergeCell ref="F159:H159"/>
    <mergeCell ref="F46:H46"/>
    <mergeCell ref="F62:F63"/>
    <mergeCell ref="F44:F45"/>
    <mergeCell ref="F52:F53"/>
    <mergeCell ref="F85:F86"/>
    <mergeCell ref="G51:H51"/>
    <mergeCell ref="F89:F90"/>
    <mergeCell ref="B22:B23"/>
    <mergeCell ref="D22:D23"/>
    <mergeCell ref="D85:D86"/>
    <mergeCell ref="C44:C45"/>
    <mergeCell ref="B44:B45"/>
    <mergeCell ref="C56:C57"/>
    <mergeCell ref="B62:B63"/>
    <mergeCell ref="D62:D63"/>
    <mergeCell ref="C79:C80"/>
    <mergeCell ref="B79:B80"/>
    <mergeCell ref="C62:C63"/>
    <mergeCell ref="B51:E51"/>
    <mergeCell ref="B85:B86"/>
    <mergeCell ref="B83:B84"/>
    <mergeCell ref="B26:B27"/>
    <mergeCell ref="C26:C27"/>
    <mergeCell ref="D155:E155"/>
    <mergeCell ref="F148:H148"/>
    <mergeCell ref="F155:H155"/>
    <mergeCell ref="F158:H158"/>
    <mergeCell ref="F98:F99"/>
    <mergeCell ref="F91:F92"/>
    <mergeCell ref="F77:F78"/>
    <mergeCell ref="D96:D97"/>
    <mergeCell ref="D79:D80"/>
    <mergeCell ref="D89:D90"/>
    <mergeCell ref="G111:H111"/>
    <mergeCell ref="D104:D105"/>
    <mergeCell ref="B132:E132"/>
    <mergeCell ref="C102:C103"/>
    <mergeCell ref="B102:B103"/>
    <mergeCell ref="D102:D103"/>
    <mergeCell ref="B94:B95"/>
    <mergeCell ref="C96:C97"/>
    <mergeCell ref="F107:H107"/>
    <mergeCell ref="B96:B97"/>
    <mergeCell ref="F153:F154"/>
    <mergeCell ref="B91:B92"/>
    <mergeCell ref="B98:B99"/>
    <mergeCell ref="G132:H132"/>
    <mergeCell ref="B40:B43"/>
    <mergeCell ref="D44:D45"/>
    <mergeCell ref="D94:D95"/>
    <mergeCell ref="B153:B154"/>
    <mergeCell ref="D153:D154"/>
    <mergeCell ref="D26:D27"/>
    <mergeCell ref="D46:E46"/>
    <mergeCell ref="C40:C43"/>
    <mergeCell ref="B120:E120"/>
    <mergeCell ref="B104:B105"/>
    <mergeCell ref="C91:C92"/>
    <mergeCell ref="C94:C95"/>
    <mergeCell ref="D40:D43"/>
    <mergeCell ref="C104:C105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80"/>
  <sheetViews>
    <sheetView showGridLines="0" topLeftCell="A52" workbookViewId="0">
      <selection activeCell="C61" sqref="C61:C63"/>
    </sheetView>
  </sheetViews>
  <sheetFormatPr defaultColWidth="0" defaultRowHeight="11.25" zeroHeight="1" x14ac:dyDescent="0.25"/>
  <cols>
    <col min="1" max="1" width="3" style="51" customWidth="1"/>
    <col min="2" max="2" width="4.28515625" style="8" customWidth="1"/>
    <col min="3" max="3" width="50.5703125" style="11" customWidth="1"/>
    <col min="4" max="4" width="10.42578125" style="8" customWidth="1"/>
    <col min="5" max="5" width="6.7109375" style="8" customWidth="1"/>
    <col min="6" max="6" width="12" style="12" customWidth="1"/>
    <col min="7" max="7" width="10.7109375" style="8" customWidth="1"/>
    <col min="8" max="8" width="7.140625" style="8" customWidth="1"/>
    <col min="9" max="9" width="9.7109375" style="8" customWidth="1"/>
    <col min="10" max="10" width="15" style="14" bestFit="1" customWidth="1"/>
    <col min="11" max="11" width="14.85546875" style="14" bestFit="1" customWidth="1"/>
    <col min="12" max="12" width="13.28515625" style="14" bestFit="1" customWidth="1"/>
    <col min="13" max="13" width="15" style="14" bestFit="1" customWidth="1"/>
    <col min="14" max="14" width="4.7109375" style="82" customWidth="1"/>
    <col min="15" max="257" width="9.140625" style="8" hidden="1"/>
    <col min="258" max="258" width="4.28515625" style="8" hidden="1"/>
    <col min="259" max="259" width="34.7109375" style="8" hidden="1"/>
    <col min="260" max="260" width="13.140625" style="8" hidden="1"/>
    <col min="261" max="261" width="6.7109375" style="8" hidden="1"/>
    <col min="262" max="262" width="10" style="8" hidden="1"/>
    <col min="263" max="263" width="11" style="8" hidden="1"/>
    <col min="264" max="264" width="4.5703125" style="8" hidden="1"/>
    <col min="265" max="265" width="9.7109375" style="8" hidden="1"/>
    <col min="266" max="266" width="13" style="8" hidden="1"/>
    <col min="267" max="267" width="12" style="8" hidden="1"/>
    <col min="268" max="268" width="11.7109375" style="8" hidden="1"/>
    <col min="269" max="269" width="13.140625" style="8" hidden="1"/>
    <col min="270" max="513" width="9.140625" style="8" hidden="1"/>
    <col min="514" max="514" width="4.28515625" style="8" hidden="1"/>
    <col min="515" max="515" width="34.7109375" style="8" hidden="1"/>
    <col min="516" max="516" width="13.140625" style="8" hidden="1"/>
    <col min="517" max="517" width="6.7109375" style="8" hidden="1"/>
    <col min="518" max="518" width="10" style="8" hidden="1"/>
    <col min="519" max="519" width="11" style="8" hidden="1"/>
    <col min="520" max="520" width="4.5703125" style="8" hidden="1"/>
    <col min="521" max="521" width="9.7109375" style="8" hidden="1"/>
    <col min="522" max="522" width="13" style="8" hidden="1"/>
    <col min="523" max="523" width="12" style="8" hidden="1"/>
    <col min="524" max="524" width="11.7109375" style="8" hidden="1"/>
    <col min="525" max="525" width="13.140625" style="8" hidden="1"/>
    <col min="526" max="769" width="9.140625" style="8" hidden="1"/>
    <col min="770" max="770" width="4.28515625" style="8" hidden="1"/>
    <col min="771" max="771" width="34.7109375" style="8" hidden="1"/>
    <col min="772" max="772" width="13.140625" style="8" hidden="1"/>
    <col min="773" max="773" width="6.7109375" style="8" hidden="1"/>
    <col min="774" max="774" width="10" style="8" hidden="1"/>
    <col min="775" max="775" width="11" style="8" hidden="1"/>
    <col min="776" max="776" width="4.5703125" style="8" hidden="1"/>
    <col min="777" max="777" width="9.7109375" style="8" hidden="1"/>
    <col min="778" max="778" width="13" style="8" hidden="1"/>
    <col min="779" max="779" width="12" style="8" hidden="1"/>
    <col min="780" max="780" width="11.7109375" style="8" hidden="1"/>
    <col min="781" max="781" width="13.140625" style="8" hidden="1"/>
    <col min="782" max="1025" width="9.140625" style="8" hidden="1"/>
    <col min="1026" max="1026" width="4.28515625" style="8" hidden="1"/>
    <col min="1027" max="1027" width="34.7109375" style="8" hidden="1"/>
    <col min="1028" max="1028" width="13.140625" style="8" hidden="1"/>
    <col min="1029" max="1029" width="6.7109375" style="8" hidden="1"/>
    <col min="1030" max="1030" width="10" style="8" hidden="1"/>
    <col min="1031" max="1031" width="11" style="8" hidden="1"/>
    <col min="1032" max="1032" width="4.5703125" style="8" hidden="1"/>
    <col min="1033" max="1033" width="9.7109375" style="8" hidden="1"/>
    <col min="1034" max="1034" width="13" style="8" hidden="1"/>
    <col min="1035" max="1035" width="12" style="8" hidden="1"/>
    <col min="1036" max="1036" width="11.7109375" style="8" hidden="1"/>
    <col min="1037" max="1037" width="13.140625" style="8" hidden="1"/>
    <col min="1038" max="1281" width="9.140625" style="8" hidden="1"/>
    <col min="1282" max="1282" width="4.28515625" style="8" hidden="1"/>
    <col min="1283" max="1283" width="34.7109375" style="8" hidden="1"/>
    <col min="1284" max="1284" width="13.140625" style="8" hidden="1"/>
    <col min="1285" max="1285" width="6.7109375" style="8" hidden="1"/>
    <col min="1286" max="1286" width="10" style="8" hidden="1"/>
    <col min="1287" max="1287" width="11" style="8" hidden="1"/>
    <col min="1288" max="1288" width="4.5703125" style="8" hidden="1"/>
    <col min="1289" max="1289" width="9.7109375" style="8" hidden="1"/>
    <col min="1290" max="1290" width="13" style="8" hidden="1"/>
    <col min="1291" max="1291" width="12" style="8" hidden="1"/>
    <col min="1292" max="1292" width="11.7109375" style="8" hidden="1"/>
    <col min="1293" max="1293" width="13.140625" style="8" hidden="1"/>
    <col min="1294" max="1537" width="9.140625" style="8" hidden="1"/>
    <col min="1538" max="1538" width="4.28515625" style="8" hidden="1"/>
    <col min="1539" max="1539" width="34.7109375" style="8" hidden="1"/>
    <col min="1540" max="1540" width="13.140625" style="8" hidden="1"/>
    <col min="1541" max="1541" width="6.7109375" style="8" hidden="1"/>
    <col min="1542" max="1542" width="10" style="8" hidden="1"/>
    <col min="1543" max="1543" width="11" style="8" hidden="1"/>
    <col min="1544" max="1544" width="4.5703125" style="8" hidden="1"/>
    <col min="1545" max="1545" width="9.7109375" style="8" hidden="1"/>
    <col min="1546" max="1546" width="13" style="8" hidden="1"/>
    <col min="1547" max="1547" width="12" style="8" hidden="1"/>
    <col min="1548" max="1548" width="11.7109375" style="8" hidden="1"/>
    <col min="1549" max="1549" width="13.140625" style="8" hidden="1"/>
    <col min="1550" max="1793" width="9.140625" style="8" hidden="1"/>
    <col min="1794" max="1794" width="4.28515625" style="8" hidden="1"/>
    <col min="1795" max="1795" width="34.7109375" style="8" hidden="1"/>
    <col min="1796" max="1796" width="13.140625" style="8" hidden="1"/>
    <col min="1797" max="1797" width="6.7109375" style="8" hidden="1"/>
    <col min="1798" max="1798" width="10" style="8" hidden="1"/>
    <col min="1799" max="1799" width="11" style="8" hidden="1"/>
    <col min="1800" max="1800" width="4.5703125" style="8" hidden="1"/>
    <col min="1801" max="1801" width="9.7109375" style="8" hidden="1"/>
    <col min="1802" max="1802" width="13" style="8" hidden="1"/>
    <col min="1803" max="1803" width="12" style="8" hidden="1"/>
    <col min="1804" max="1804" width="11.7109375" style="8" hidden="1"/>
    <col min="1805" max="1805" width="13.140625" style="8" hidden="1"/>
    <col min="1806" max="2049" width="9.140625" style="8" hidden="1"/>
    <col min="2050" max="2050" width="4.28515625" style="8" hidden="1"/>
    <col min="2051" max="2051" width="34.7109375" style="8" hidden="1"/>
    <col min="2052" max="2052" width="13.140625" style="8" hidden="1"/>
    <col min="2053" max="2053" width="6.7109375" style="8" hidden="1"/>
    <col min="2054" max="2054" width="10" style="8" hidden="1"/>
    <col min="2055" max="2055" width="11" style="8" hidden="1"/>
    <col min="2056" max="2056" width="4.5703125" style="8" hidden="1"/>
    <col min="2057" max="2057" width="9.7109375" style="8" hidden="1"/>
    <col min="2058" max="2058" width="13" style="8" hidden="1"/>
    <col min="2059" max="2059" width="12" style="8" hidden="1"/>
    <col min="2060" max="2060" width="11.7109375" style="8" hidden="1"/>
    <col min="2061" max="2061" width="13.140625" style="8" hidden="1"/>
    <col min="2062" max="2305" width="9.140625" style="8" hidden="1"/>
    <col min="2306" max="2306" width="4.28515625" style="8" hidden="1"/>
    <col min="2307" max="2307" width="34.7109375" style="8" hidden="1"/>
    <col min="2308" max="2308" width="13.140625" style="8" hidden="1"/>
    <col min="2309" max="2309" width="6.7109375" style="8" hidden="1"/>
    <col min="2310" max="2310" width="10" style="8" hidden="1"/>
    <col min="2311" max="2311" width="11" style="8" hidden="1"/>
    <col min="2312" max="2312" width="4.5703125" style="8" hidden="1"/>
    <col min="2313" max="2313" width="9.7109375" style="8" hidden="1"/>
    <col min="2314" max="2314" width="13" style="8" hidden="1"/>
    <col min="2315" max="2315" width="12" style="8" hidden="1"/>
    <col min="2316" max="2316" width="11.7109375" style="8" hidden="1"/>
    <col min="2317" max="2317" width="13.140625" style="8" hidden="1"/>
    <col min="2318" max="2561" width="9.140625" style="8" hidden="1"/>
    <col min="2562" max="2562" width="4.28515625" style="8" hidden="1"/>
    <col min="2563" max="2563" width="34.7109375" style="8" hidden="1"/>
    <col min="2564" max="2564" width="13.140625" style="8" hidden="1"/>
    <col min="2565" max="2565" width="6.7109375" style="8" hidden="1"/>
    <col min="2566" max="2566" width="10" style="8" hidden="1"/>
    <col min="2567" max="2567" width="11" style="8" hidden="1"/>
    <col min="2568" max="2568" width="4.5703125" style="8" hidden="1"/>
    <col min="2569" max="2569" width="9.7109375" style="8" hidden="1"/>
    <col min="2570" max="2570" width="13" style="8" hidden="1"/>
    <col min="2571" max="2571" width="12" style="8" hidden="1"/>
    <col min="2572" max="2572" width="11.7109375" style="8" hidden="1"/>
    <col min="2573" max="2573" width="13.140625" style="8" hidden="1"/>
    <col min="2574" max="2817" width="9.140625" style="8" hidden="1"/>
    <col min="2818" max="2818" width="4.28515625" style="8" hidden="1"/>
    <col min="2819" max="2819" width="34.7109375" style="8" hidden="1"/>
    <col min="2820" max="2820" width="13.140625" style="8" hidden="1"/>
    <col min="2821" max="2821" width="6.7109375" style="8" hidden="1"/>
    <col min="2822" max="2822" width="10" style="8" hidden="1"/>
    <col min="2823" max="2823" width="11" style="8" hidden="1"/>
    <col min="2824" max="2824" width="4.5703125" style="8" hidden="1"/>
    <col min="2825" max="2825" width="9.7109375" style="8" hidden="1"/>
    <col min="2826" max="2826" width="13" style="8" hidden="1"/>
    <col min="2827" max="2827" width="12" style="8" hidden="1"/>
    <col min="2828" max="2828" width="11.7109375" style="8" hidden="1"/>
    <col min="2829" max="2829" width="13.140625" style="8" hidden="1"/>
    <col min="2830" max="3073" width="9.140625" style="8" hidden="1"/>
    <col min="3074" max="3074" width="4.28515625" style="8" hidden="1"/>
    <col min="3075" max="3075" width="34.7109375" style="8" hidden="1"/>
    <col min="3076" max="3076" width="13.140625" style="8" hidden="1"/>
    <col min="3077" max="3077" width="6.7109375" style="8" hidden="1"/>
    <col min="3078" max="3078" width="10" style="8" hidden="1"/>
    <col min="3079" max="3079" width="11" style="8" hidden="1"/>
    <col min="3080" max="3080" width="4.5703125" style="8" hidden="1"/>
    <col min="3081" max="3081" width="9.7109375" style="8" hidden="1"/>
    <col min="3082" max="3082" width="13" style="8" hidden="1"/>
    <col min="3083" max="3083" width="12" style="8" hidden="1"/>
    <col min="3084" max="3084" width="11.7109375" style="8" hidden="1"/>
    <col min="3085" max="3085" width="13.140625" style="8" hidden="1"/>
    <col min="3086" max="3329" width="9.140625" style="8" hidden="1"/>
    <col min="3330" max="3330" width="4.28515625" style="8" hidden="1"/>
    <col min="3331" max="3331" width="34.7109375" style="8" hidden="1"/>
    <col min="3332" max="3332" width="13.140625" style="8" hidden="1"/>
    <col min="3333" max="3333" width="6.7109375" style="8" hidden="1"/>
    <col min="3334" max="3334" width="10" style="8" hidden="1"/>
    <col min="3335" max="3335" width="11" style="8" hidden="1"/>
    <col min="3336" max="3336" width="4.5703125" style="8" hidden="1"/>
    <col min="3337" max="3337" width="9.7109375" style="8" hidden="1"/>
    <col min="3338" max="3338" width="13" style="8" hidden="1"/>
    <col min="3339" max="3339" width="12" style="8" hidden="1"/>
    <col min="3340" max="3340" width="11.7109375" style="8" hidden="1"/>
    <col min="3341" max="3341" width="13.140625" style="8" hidden="1"/>
    <col min="3342" max="3585" width="9.140625" style="8" hidden="1"/>
    <col min="3586" max="3586" width="4.28515625" style="8" hidden="1"/>
    <col min="3587" max="3587" width="34.7109375" style="8" hidden="1"/>
    <col min="3588" max="3588" width="13.140625" style="8" hidden="1"/>
    <col min="3589" max="3589" width="6.7109375" style="8" hidden="1"/>
    <col min="3590" max="3590" width="10" style="8" hidden="1"/>
    <col min="3591" max="3591" width="11" style="8" hidden="1"/>
    <col min="3592" max="3592" width="4.5703125" style="8" hidden="1"/>
    <col min="3593" max="3593" width="9.7109375" style="8" hidden="1"/>
    <col min="3594" max="3594" width="13" style="8" hidden="1"/>
    <col min="3595" max="3595" width="12" style="8" hidden="1"/>
    <col min="3596" max="3596" width="11.7109375" style="8" hidden="1"/>
    <col min="3597" max="3597" width="13.140625" style="8" hidden="1"/>
    <col min="3598" max="3841" width="9.140625" style="8" hidden="1"/>
    <col min="3842" max="3842" width="4.28515625" style="8" hidden="1"/>
    <col min="3843" max="3843" width="34.7109375" style="8" hidden="1"/>
    <col min="3844" max="3844" width="13.140625" style="8" hidden="1"/>
    <col min="3845" max="3845" width="6.7109375" style="8" hidden="1"/>
    <col min="3846" max="3846" width="10" style="8" hidden="1"/>
    <col min="3847" max="3847" width="11" style="8" hidden="1"/>
    <col min="3848" max="3848" width="4.5703125" style="8" hidden="1"/>
    <col min="3849" max="3849" width="9.7109375" style="8" hidden="1"/>
    <col min="3850" max="3850" width="13" style="8" hidden="1"/>
    <col min="3851" max="3851" width="12" style="8" hidden="1"/>
    <col min="3852" max="3852" width="11.7109375" style="8" hidden="1"/>
    <col min="3853" max="3853" width="13.140625" style="8" hidden="1"/>
    <col min="3854" max="4097" width="9.140625" style="8" hidden="1"/>
    <col min="4098" max="4098" width="4.28515625" style="8" hidden="1"/>
    <col min="4099" max="4099" width="34.7109375" style="8" hidden="1"/>
    <col min="4100" max="4100" width="13.140625" style="8" hidden="1"/>
    <col min="4101" max="4101" width="6.7109375" style="8" hidden="1"/>
    <col min="4102" max="4102" width="10" style="8" hidden="1"/>
    <col min="4103" max="4103" width="11" style="8" hidden="1"/>
    <col min="4104" max="4104" width="4.5703125" style="8" hidden="1"/>
    <col min="4105" max="4105" width="9.7109375" style="8" hidden="1"/>
    <col min="4106" max="4106" width="13" style="8" hidden="1"/>
    <col min="4107" max="4107" width="12" style="8" hidden="1"/>
    <col min="4108" max="4108" width="11.7109375" style="8" hidden="1"/>
    <col min="4109" max="4109" width="13.140625" style="8" hidden="1"/>
    <col min="4110" max="4353" width="9.140625" style="8" hidden="1"/>
    <col min="4354" max="4354" width="4.28515625" style="8" hidden="1"/>
    <col min="4355" max="4355" width="34.7109375" style="8" hidden="1"/>
    <col min="4356" max="4356" width="13.140625" style="8" hidden="1"/>
    <col min="4357" max="4357" width="6.7109375" style="8" hidden="1"/>
    <col min="4358" max="4358" width="10" style="8" hidden="1"/>
    <col min="4359" max="4359" width="11" style="8" hidden="1"/>
    <col min="4360" max="4360" width="4.5703125" style="8" hidden="1"/>
    <col min="4361" max="4361" width="9.7109375" style="8" hidden="1"/>
    <col min="4362" max="4362" width="13" style="8" hidden="1"/>
    <col min="4363" max="4363" width="12" style="8" hidden="1"/>
    <col min="4364" max="4364" width="11.7109375" style="8" hidden="1"/>
    <col min="4365" max="4365" width="13.140625" style="8" hidden="1"/>
    <col min="4366" max="4609" width="9.140625" style="8" hidden="1"/>
    <col min="4610" max="4610" width="4.28515625" style="8" hidden="1"/>
    <col min="4611" max="4611" width="34.7109375" style="8" hidden="1"/>
    <col min="4612" max="4612" width="13.140625" style="8" hidden="1"/>
    <col min="4613" max="4613" width="6.7109375" style="8" hidden="1"/>
    <col min="4614" max="4614" width="10" style="8" hidden="1"/>
    <col min="4615" max="4615" width="11" style="8" hidden="1"/>
    <col min="4616" max="4616" width="4.5703125" style="8" hidden="1"/>
    <col min="4617" max="4617" width="9.7109375" style="8" hidden="1"/>
    <col min="4618" max="4618" width="13" style="8" hidden="1"/>
    <col min="4619" max="4619" width="12" style="8" hidden="1"/>
    <col min="4620" max="4620" width="11.7109375" style="8" hidden="1"/>
    <col min="4621" max="4621" width="13.140625" style="8" hidden="1"/>
    <col min="4622" max="4865" width="9.140625" style="8" hidden="1"/>
    <col min="4866" max="4866" width="4.28515625" style="8" hidden="1"/>
    <col min="4867" max="4867" width="34.7109375" style="8" hidden="1"/>
    <col min="4868" max="4868" width="13.140625" style="8" hidden="1"/>
    <col min="4869" max="4869" width="6.7109375" style="8" hidden="1"/>
    <col min="4870" max="4870" width="10" style="8" hidden="1"/>
    <col min="4871" max="4871" width="11" style="8" hidden="1"/>
    <col min="4872" max="4872" width="4.5703125" style="8" hidden="1"/>
    <col min="4873" max="4873" width="9.7109375" style="8" hidden="1"/>
    <col min="4874" max="4874" width="13" style="8" hidden="1"/>
    <col min="4875" max="4875" width="12" style="8" hidden="1"/>
    <col min="4876" max="4876" width="11.7109375" style="8" hidden="1"/>
    <col min="4877" max="4877" width="13.140625" style="8" hidden="1"/>
    <col min="4878" max="5121" width="9.140625" style="8" hidden="1"/>
    <col min="5122" max="5122" width="4.28515625" style="8" hidden="1"/>
    <col min="5123" max="5123" width="34.7109375" style="8" hidden="1"/>
    <col min="5124" max="5124" width="13.140625" style="8" hidden="1"/>
    <col min="5125" max="5125" width="6.7109375" style="8" hidden="1"/>
    <col min="5126" max="5126" width="10" style="8" hidden="1"/>
    <col min="5127" max="5127" width="11" style="8" hidden="1"/>
    <col min="5128" max="5128" width="4.5703125" style="8" hidden="1"/>
    <col min="5129" max="5129" width="9.7109375" style="8" hidden="1"/>
    <col min="5130" max="5130" width="13" style="8" hidden="1"/>
    <col min="5131" max="5131" width="12" style="8" hidden="1"/>
    <col min="5132" max="5132" width="11.7109375" style="8" hidden="1"/>
    <col min="5133" max="5133" width="13.140625" style="8" hidden="1"/>
    <col min="5134" max="5377" width="9.140625" style="8" hidden="1"/>
    <col min="5378" max="5378" width="4.28515625" style="8" hidden="1"/>
    <col min="5379" max="5379" width="34.7109375" style="8" hidden="1"/>
    <col min="5380" max="5380" width="13.140625" style="8" hidden="1"/>
    <col min="5381" max="5381" width="6.7109375" style="8" hidden="1"/>
    <col min="5382" max="5382" width="10" style="8" hidden="1"/>
    <col min="5383" max="5383" width="11" style="8" hidden="1"/>
    <col min="5384" max="5384" width="4.5703125" style="8" hidden="1"/>
    <col min="5385" max="5385" width="9.7109375" style="8" hidden="1"/>
    <col min="5386" max="5386" width="13" style="8" hidden="1"/>
    <col min="5387" max="5387" width="12" style="8" hidden="1"/>
    <col min="5388" max="5388" width="11.7109375" style="8" hidden="1"/>
    <col min="5389" max="5389" width="13.140625" style="8" hidden="1"/>
    <col min="5390" max="5633" width="9.140625" style="8" hidden="1"/>
    <col min="5634" max="5634" width="4.28515625" style="8" hidden="1"/>
    <col min="5635" max="5635" width="34.7109375" style="8" hidden="1"/>
    <col min="5636" max="5636" width="13.140625" style="8" hidden="1"/>
    <col min="5637" max="5637" width="6.7109375" style="8" hidden="1"/>
    <col min="5638" max="5638" width="10" style="8" hidden="1"/>
    <col min="5639" max="5639" width="11" style="8" hidden="1"/>
    <col min="5640" max="5640" width="4.5703125" style="8" hidden="1"/>
    <col min="5641" max="5641" width="9.7109375" style="8" hidden="1"/>
    <col min="5642" max="5642" width="13" style="8" hidden="1"/>
    <col min="5643" max="5643" width="12" style="8" hidden="1"/>
    <col min="5644" max="5644" width="11.7109375" style="8" hidden="1"/>
    <col min="5645" max="5645" width="13.140625" style="8" hidden="1"/>
    <col min="5646" max="5889" width="9.140625" style="8" hidden="1"/>
    <col min="5890" max="5890" width="4.28515625" style="8" hidden="1"/>
    <col min="5891" max="5891" width="34.7109375" style="8" hidden="1"/>
    <col min="5892" max="5892" width="13.140625" style="8" hidden="1"/>
    <col min="5893" max="5893" width="6.7109375" style="8" hidden="1"/>
    <col min="5894" max="5894" width="10" style="8" hidden="1"/>
    <col min="5895" max="5895" width="11" style="8" hidden="1"/>
    <col min="5896" max="5896" width="4.5703125" style="8" hidden="1"/>
    <col min="5897" max="5897" width="9.7109375" style="8" hidden="1"/>
    <col min="5898" max="5898" width="13" style="8" hidden="1"/>
    <col min="5899" max="5899" width="12" style="8" hidden="1"/>
    <col min="5900" max="5900" width="11.7109375" style="8" hidden="1"/>
    <col min="5901" max="5901" width="13.140625" style="8" hidden="1"/>
    <col min="5902" max="6145" width="9.140625" style="8" hidden="1"/>
    <col min="6146" max="6146" width="4.28515625" style="8" hidden="1"/>
    <col min="6147" max="6147" width="34.7109375" style="8" hidden="1"/>
    <col min="6148" max="6148" width="13.140625" style="8" hidden="1"/>
    <col min="6149" max="6149" width="6.7109375" style="8" hidden="1"/>
    <col min="6150" max="6150" width="10" style="8" hidden="1"/>
    <col min="6151" max="6151" width="11" style="8" hidden="1"/>
    <col min="6152" max="6152" width="4.5703125" style="8" hidden="1"/>
    <col min="6153" max="6153" width="9.7109375" style="8" hidden="1"/>
    <col min="6154" max="6154" width="13" style="8" hidden="1"/>
    <col min="6155" max="6155" width="12" style="8" hidden="1"/>
    <col min="6156" max="6156" width="11.7109375" style="8" hidden="1"/>
    <col min="6157" max="6157" width="13.140625" style="8" hidden="1"/>
    <col min="6158" max="6401" width="9.140625" style="8" hidden="1"/>
    <col min="6402" max="6402" width="4.28515625" style="8" hidden="1"/>
    <col min="6403" max="6403" width="34.7109375" style="8" hidden="1"/>
    <col min="6404" max="6404" width="13.140625" style="8" hidden="1"/>
    <col min="6405" max="6405" width="6.7109375" style="8" hidden="1"/>
    <col min="6406" max="6406" width="10" style="8" hidden="1"/>
    <col min="6407" max="6407" width="11" style="8" hidden="1"/>
    <col min="6408" max="6408" width="4.5703125" style="8" hidden="1"/>
    <col min="6409" max="6409" width="9.7109375" style="8" hidden="1"/>
    <col min="6410" max="6410" width="13" style="8" hidden="1"/>
    <col min="6411" max="6411" width="12" style="8" hidden="1"/>
    <col min="6412" max="6412" width="11.7109375" style="8" hidden="1"/>
    <col min="6413" max="6413" width="13.140625" style="8" hidden="1"/>
    <col min="6414" max="6657" width="9.140625" style="8" hidden="1"/>
    <col min="6658" max="6658" width="4.28515625" style="8" hidden="1"/>
    <col min="6659" max="6659" width="34.7109375" style="8" hidden="1"/>
    <col min="6660" max="6660" width="13.140625" style="8" hidden="1"/>
    <col min="6661" max="6661" width="6.7109375" style="8" hidden="1"/>
    <col min="6662" max="6662" width="10" style="8" hidden="1"/>
    <col min="6663" max="6663" width="11" style="8" hidden="1"/>
    <col min="6664" max="6664" width="4.5703125" style="8" hidden="1"/>
    <col min="6665" max="6665" width="9.7109375" style="8" hidden="1"/>
    <col min="6666" max="6666" width="13" style="8" hidden="1"/>
    <col min="6667" max="6667" width="12" style="8" hidden="1"/>
    <col min="6668" max="6668" width="11.7109375" style="8" hidden="1"/>
    <col min="6669" max="6669" width="13.140625" style="8" hidden="1"/>
    <col min="6670" max="6913" width="9.140625" style="8" hidden="1"/>
    <col min="6914" max="6914" width="4.28515625" style="8" hidden="1"/>
    <col min="6915" max="6915" width="34.7109375" style="8" hidden="1"/>
    <col min="6916" max="6916" width="13.140625" style="8" hidden="1"/>
    <col min="6917" max="6917" width="6.7109375" style="8" hidden="1"/>
    <col min="6918" max="6918" width="10" style="8" hidden="1"/>
    <col min="6919" max="6919" width="11" style="8" hidden="1"/>
    <col min="6920" max="6920" width="4.5703125" style="8" hidden="1"/>
    <col min="6921" max="6921" width="9.7109375" style="8" hidden="1"/>
    <col min="6922" max="6922" width="13" style="8" hidden="1"/>
    <col min="6923" max="6923" width="12" style="8" hidden="1"/>
    <col min="6924" max="6924" width="11.7109375" style="8" hidden="1"/>
    <col min="6925" max="6925" width="13.140625" style="8" hidden="1"/>
    <col min="6926" max="7169" width="9.140625" style="8" hidden="1"/>
    <col min="7170" max="7170" width="4.28515625" style="8" hidden="1"/>
    <col min="7171" max="7171" width="34.7109375" style="8" hidden="1"/>
    <col min="7172" max="7172" width="13.140625" style="8" hidden="1"/>
    <col min="7173" max="7173" width="6.7109375" style="8" hidden="1"/>
    <col min="7174" max="7174" width="10" style="8" hidden="1"/>
    <col min="7175" max="7175" width="11" style="8" hidden="1"/>
    <col min="7176" max="7176" width="4.5703125" style="8" hidden="1"/>
    <col min="7177" max="7177" width="9.7109375" style="8" hidden="1"/>
    <col min="7178" max="7178" width="13" style="8" hidden="1"/>
    <col min="7179" max="7179" width="12" style="8" hidden="1"/>
    <col min="7180" max="7180" width="11.7109375" style="8" hidden="1"/>
    <col min="7181" max="7181" width="13.140625" style="8" hidden="1"/>
    <col min="7182" max="7425" width="9.140625" style="8" hidden="1"/>
    <col min="7426" max="7426" width="4.28515625" style="8" hidden="1"/>
    <col min="7427" max="7427" width="34.7109375" style="8" hidden="1"/>
    <col min="7428" max="7428" width="13.140625" style="8" hidden="1"/>
    <col min="7429" max="7429" width="6.7109375" style="8" hidden="1"/>
    <col min="7430" max="7430" width="10" style="8" hidden="1"/>
    <col min="7431" max="7431" width="11" style="8" hidden="1"/>
    <col min="7432" max="7432" width="4.5703125" style="8" hidden="1"/>
    <col min="7433" max="7433" width="9.7109375" style="8" hidden="1"/>
    <col min="7434" max="7434" width="13" style="8" hidden="1"/>
    <col min="7435" max="7435" width="12" style="8" hidden="1"/>
    <col min="7436" max="7436" width="11.7109375" style="8" hidden="1"/>
    <col min="7437" max="7437" width="13.140625" style="8" hidden="1"/>
    <col min="7438" max="7681" width="9.140625" style="8" hidden="1"/>
    <col min="7682" max="7682" width="4.28515625" style="8" hidden="1"/>
    <col min="7683" max="7683" width="34.7109375" style="8" hidden="1"/>
    <col min="7684" max="7684" width="13.140625" style="8" hidden="1"/>
    <col min="7685" max="7685" width="6.7109375" style="8" hidden="1"/>
    <col min="7686" max="7686" width="10" style="8" hidden="1"/>
    <col min="7687" max="7687" width="11" style="8" hidden="1"/>
    <col min="7688" max="7688" width="4.5703125" style="8" hidden="1"/>
    <col min="7689" max="7689" width="9.7109375" style="8" hidden="1"/>
    <col min="7690" max="7690" width="13" style="8" hidden="1"/>
    <col min="7691" max="7691" width="12" style="8" hidden="1"/>
    <col min="7692" max="7692" width="11.7109375" style="8" hidden="1"/>
    <col min="7693" max="7693" width="13.140625" style="8" hidden="1"/>
    <col min="7694" max="7937" width="9.140625" style="8" hidden="1"/>
    <col min="7938" max="7938" width="4.28515625" style="8" hidden="1"/>
    <col min="7939" max="7939" width="34.7109375" style="8" hidden="1"/>
    <col min="7940" max="7940" width="13.140625" style="8" hidden="1"/>
    <col min="7941" max="7941" width="6.7109375" style="8" hidden="1"/>
    <col min="7942" max="7942" width="10" style="8" hidden="1"/>
    <col min="7943" max="7943" width="11" style="8" hidden="1"/>
    <col min="7944" max="7944" width="4.5703125" style="8" hidden="1"/>
    <col min="7945" max="7945" width="9.7109375" style="8" hidden="1"/>
    <col min="7946" max="7946" width="13" style="8" hidden="1"/>
    <col min="7947" max="7947" width="12" style="8" hidden="1"/>
    <col min="7948" max="7948" width="11.7109375" style="8" hidden="1"/>
    <col min="7949" max="7949" width="13.140625" style="8" hidden="1"/>
    <col min="7950" max="8193" width="9.140625" style="8" hidden="1"/>
    <col min="8194" max="8194" width="4.28515625" style="8" hidden="1"/>
    <col min="8195" max="8195" width="34.7109375" style="8" hidden="1"/>
    <col min="8196" max="8196" width="13.140625" style="8" hidden="1"/>
    <col min="8197" max="8197" width="6.7109375" style="8" hidden="1"/>
    <col min="8198" max="8198" width="10" style="8" hidden="1"/>
    <col min="8199" max="8199" width="11" style="8" hidden="1"/>
    <col min="8200" max="8200" width="4.5703125" style="8" hidden="1"/>
    <col min="8201" max="8201" width="9.7109375" style="8" hidden="1"/>
    <col min="8202" max="8202" width="13" style="8" hidden="1"/>
    <col min="8203" max="8203" width="12" style="8" hidden="1"/>
    <col min="8204" max="8204" width="11.7109375" style="8" hidden="1"/>
    <col min="8205" max="8205" width="13.140625" style="8" hidden="1"/>
    <col min="8206" max="8449" width="9.140625" style="8" hidden="1"/>
    <col min="8450" max="8450" width="4.28515625" style="8" hidden="1"/>
    <col min="8451" max="8451" width="34.7109375" style="8" hidden="1"/>
    <col min="8452" max="8452" width="13.140625" style="8" hidden="1"/>
    <col min="8453" max="8453" width="6.7109375" style="8" hidden="1"/>
    <col min="8454" max="8454" width="10" style="8" hidden="1"/>
    <col min="8455" max="8455" width="11" style="8" hidden="1"/>
    <col min="8456" max="8456" width="4.5703125" style="8" hidden="1"/>
    <col min="8457" max="8457" width="9.7109375" style="8" hidden="1"/>
    <col min="8458" max="8458" width="13" style="8" hidden="1"/>
    <col min="8459" max="8459" width="12" style="8" hidden="1"/>
    <col min="8460" max="8460" width="11.7109375" style="8" hidden="1"/>
    <col min="8461" max="8461" width="13.140625" style="8" hidden="1"/>
    <col min="8462" max="8705" width="9.140625" style="8" hidden="1"/>
    <col min="8706" max="8706" width="4.28515625" style="8" hidden="1"/>
    <col min="8707" max="8707" width="34.7109375" style="8" hidden="1"/>
    <col min="8708" max="8708" width="13.140625" style="8" hidden="1"/>
    <col min="8709" max="8709" width="6.7109375" style="8" hidden="1"/>
    <col min="8710" max="8710" width="10" style="8" hidden="1"/>
    <col min="8711" max="8711" width="11" style="8" hidden="1"/>
    <col min="8712" max="8712" width="4.5703125" style="8" hidden="1"/>
    <col min="8713" max="8713" width="9.7109375" style="8" hidden="1"/>
    <col min="8714" max="8714" width="13" style="8" hidden="1"/>
    <col min="8715" max="8715" width="12" style="8" hidden="1"/>
    <col min="8716" max="8716" width="11.7109375" style="8" hidden="1"/>
    <col min="8717" max="8717" width="13.140625" style="8" hidden="1"/>
    <col min="8718" max="8961" width="9.140625" style="8" hidden="1"/>
    <col min="8962" max="8962" width="4.28515625" style="8" hidden="1"/>
    <col min="8963" max="8963" width="34.7109375" style="8" hidden="1"/>
    <col min="8964" max="8964" width="13.140625" style="8" hidden="1"/>
    <col min="8965" max="8965" width="6.7109375" style="8" hidden="1"/>
    <col min="8966" max="8966" width="10" style="8" hidden="1"/>
    <col min="8967" max="8967" width="11" style="8" hidden="1"/>
    <col min="8968" max="8968" width="4.5703125" style="8" hidden="1"/>
    <col min="8969" max="8969" width="9.7109375" style="8" hidden="1"/>
    <col min="8970" max="8970" width="13" style="8" hidden="1"/>
    <col min="8971" max="8971" width="12" style="8" hidden="1"/>
    <col min="8972" max="8972" width="11.7109375" style="8" hidden="1"/>
    <col min="8973" max="8973" width="13.140625" style="8" hidden="1"/>
    <col min="8974" max="9217" width="9.140625" style="8" hidden="1"/>
    <col min="9218" max="9218" width="4.28515625" style="8" hidden="1"/>
    <col min="9219" max="9219" width="34.7109375" style="8" hidden="1"/>
    <col min="9220" max="9220" width="13.140625" style="8" hidden="1"/>
    <col min="9221" max="9221" width="6.7109375" style="8" hidden="1"/>
    <col min="9222" max="9222" width="10" style="8" hidden="1"/>
    <col min="9223" max="9223" width="11" style="8" hidden="1"/>
    <col min="9224" max="9224" width="4.5703125" style="8" hidden="1"/>
    <col min="9225" max="9225" width="9.7109375" style="8" hidden="1"/>
    <col min="9226" max="9226" width="13" style="8" hidden="1"/>
    <col min="9227" max="9227" width="12" style="8" hidden="1"/>
    <col min="9228" max="9228" width="11.7109375" style="8" hidden="1"/>
    <col min="9229" max="9229" width="13.140625" style="8" hidden="1"/>
    <col min="9230" max="9473" width="9.140625" style="8" hidden="1"/>
    <col min="9474" max="9474" width="4.28515625" style="8" hidden="1"/>
    <col min="9475" max="9475" width="34.7109375" style="8" hidden="1"/>
    <col min="9476" max="9476" width="13.140625" style="8" hidden="1"/>
    <col min="9477" max="9477" width="6.7109375" style="8" hidden="1"/>
    <col min="9478" max="9478" width="10" style="8" hidden="1"/>
    <col min="9479" max="9479" width="11" style="8" hidden="1"/>
    <col min="9480" max="9480" width="4.5703125" style="8" hidden="1"/>
    <col min="9481" max="9481" width="9.7109375" style="8" hidden="1"/>
    <col min="9482" max="9482" width="13" style="8" hidden="1"/>
    <col min="9483" max="9483" width="12" style="8" hidden="1"/>
    <col min="9484" max="9484" width="11.7109375" style="8" hidden="1"/>
    <col min="9485" max="9485" width="13.140625" style="8" hidden="1"/>
    <col min="9486" max="9729" width="9.140625" style="8" hidden="1"/>
    <col min="9730" max="9730" width="4.28515625" style="8" hidden="1"/>
    <col min="9731" max="9731" width="34.7109375" style="8" hidden="1"/>
    <col min="9732" max="9732" width="13.140625" style="8" hidden="1"/>
    <col min="9733" max="9733" width="6.7109375" style="8" hidden="1"/>
    <col min="9734" max="9734" width="10" style="8" hidden="1"/>
    <col min="9735" max="9735" width="11" style="8" hidden="1"/>
    <col min="9736" max="9736" width="4.5703125" style="8" hidden="1"/>
    <col min="9737" max="9737" width="9.7109375" style="8" hidden="1"/>
    <col min="9738" max="9738" width="13" style="8" hidden="1"/>
    <col min="9739" max="9739" width="12" style="8" hidden="1"/>
    <col min="9740" max="9740" width="11.7109375" style="8" hidden="1"/>
    <col min="9741" max="9741" width="13.140625" style="8" hidden="1"/>
    <col min="9742" max="9985" width="9.140625" style="8" hidden="1"/>
    <col min="9986" max="9986" width="4.28515625" style="8" hidden="1"/>
    <col min="9987" max="9987" width="34.7109375" style="8" hidden="1"/>
    <col min="9988" max="9988" width="13.140625" style="8" hidden="1"/>
    <col min="9989" max="9989" width="6.7109375" style="8" hidden="1"/>
    <col min="9990" max="9990" width="10" style="8" hidden="1"/>
    <col min="9991" max="9991" width="11" style="8" hidden="1"/>
    <col min="9992" max="9992" width="4.5703125" style="8" hidden="1"/>
    <col min="9993" max="9993" width="9.7109375" style="8" hidden="1"/>
    <col min="9994" max="9994" width="13" style="8" hidden="1"/>
    <col min="9995" max="9995" width="12" style="8" hidden="1"/>
    <col min="9996" max="9996" width="11.7109375" style="8" hidden="1"/>
    <col min="9997" max="9997" width="13.140625" style="8" hidden="1"/>
    <col min="9998" max="10241" width="9.140625" style="8" hidden="1"/>
    <col min="10242" max="10242" width="4.28515625" style="8" hidden="1"/>
    <col min="10243" max="10243" width="34.7109375" style="8" hidden="1"/>
    <col min="10244" max="10244" width="13.140625" style="8" hidden="1"/>
    <col min="10245" max="10245" width="6.7109375" style="8" hidden="1"/>
    <col min="10246" max="10246" width="10" style="8" hidden="1"/>
    <col min="10247" max="10247" width="11" style="8" hidden="1"/>
    <col min="10248" max="10248" width="4.5703125" style="8" hidden="1"/>
    <col min="10249" max="10249" width="9.7109375" style="8" hidden="1"/>
    <col min="10250" max="10250" width="13" style="8" hidden="1"/>
    <col min="10251" max="10251" width="12" style="8" hidden="1"/>
    <col min="10252" max="10252" width="11.7109375" style="8" hidden="1"/>
    <col min="10253" max="10253" width="13.140625" style="8" hidden="1"/>
    <col min="10254" max="10497" width="9.140625" style="8" hidden="1"/>
    <col min="10498" max="10498" width="4.28515625" style="8" hidden="1"/>
    <col min="10499" max="10499" width="34.7109375" style="8" hidden="1"/>
    <col min="10500" max="10500" width="13.140625" style="8" hidden="1"/>
    <col min="10501" max="10501" width="6.7109375" style="8" hidden="1"/>
    <col min="10502" max="10502" width="10" style="8" hidden="1"/>
    <col min="10503" max="10503" width="11" style="8" hidden="1"/>
    <col min="10504" max="10504" width="4.5703125" style="8" hidden="1"/>
    <col min="10505" max="10505" width="9.7109375" style="8" hidden="1"/>
    <col min="10506" max="10506" width="13" style="8" hidden="1"/>
    <col min="10507" max="10507" width="12" style="8" hidden="1"/>
    <col min="10508" max="10508" width="11.7109375" style="8" hidden="1"/>
    <col min="10509" max="10509" width="13.140625" style="8" hidden="1"/>
    <col min="10510" max="10753" width="9.140625" style="8" hidden="1"/>
    <col min="10754" max="10754" width="4.28515625" style="8" hidden="1"/>
    <col min="10755" max="10755" width="34.7109375" style="8" hidden="1"/>
    <col min="10756" max="10756" width="13.140625" style="8" hidden="1"/>
    <col min="10757" max="10757" width="6.7109375" style="8" hidden="1"/>
    <col min="10758" max="10758" width="10" style="8" hidden="1"/>
    <col min="10759" max="10759" width="11" style="8" hidden="1"/>
    <col min="10760" max="10760" width="4.5703125" style="8" hidden="1"/>
    <col min="10761" max="10761" width="9.7109375" style="8" hidden="1"/>
    <col min="10762" max="10762" width="13" style="8" hidden="1"/>
    <col min="10763" max="10763" width="12" style="8" hidden="1"/>
    <col min="10764" max="10764" width="11.7109375" style="8" hidden="1"/>
    <col min="10765" max="10765" width="13.140625" style="8" hidden="1"/>
    <col min="10766" max="11009" width="9.140625" style="8" hidden="1"/>
    <col min="11010" max="11010" width="4.28515625" style="8" hidden="1"/>
    <col min="11011" max="11011" width="34.7109375" style="8" hidden="1"/>
    <col min="11012" max="11012" width="13.140625" style="8" hidden="1"/>
    <col min="11013" max="11013" width="6.7109375" style="8" hidden="1"/>
    <col min="11014" max="11014" width="10" style="8" hidden="1"/>
    <col min="11015" max="11015" width="11" style="8" hidden="1"/>
    <col min="11016" max="11016" width="4.5703125" style="8" hidden="1"/>
    <col min="11017" max="11017" width="9.7109375" style="8" hidden="1"/>
    <col min="11018" max="11018" width="13" style="8" hidden="1"/>
    <col min="11019" max="11019" width="12" style="8" hidden="1"/>
    <col min="11020" max="11020" width="11.7109375" style="8" hidden="1"/>
    <col min="11021" max="11021" width="13.140625" style="8" hidden="1"/>
    <col min="11022" max="11265" width="9.140625" style="8" hidden="1"/>
    <col min="11266" max="11266" width="4.28515625" style="8" hidden="1"/>
    <col min="11267" max="11267" width="34.7109375" style="8" hidden="1"/>
    <col min="11268" max="11268" width="13.140625" style="8" hidden="1"/>
    <col min="11269" max="11269" width="6.7109375" style="8" hidden="1"/>
    <col min="11270" max="11270" width="10" style="8" hidden="1"/>
    <col min="11271" max="11271" width="11" style="8" hidden="1"/>
    <col min="11272" max="11272" width="4.5703125" style="8" hidden="1"/>
    <col min="11273" max="11273" width="9.7109375" style="8" hidden="1"/>
    <col min="11274" max="11274" width="13" style="8" hidden="1"/>
    <col min="11275" max="11275" width="12" style="8" hidden="1"/>
    <col min="11276" max="11276" width="11.7109375" style="8" hidden="1"/>
    <col min="11277" max="11277" width="13.140625" style="8" hidden="1"/>
    <col min="11278" max="11521" width="9.140625" style="8" hidden="1"/>
    <col min="11522" max="11522" width="4.28515625" style="8" hidden="1"/>
    <col min="11523" max="11523" width="34.7109375" style="8" hidden="1"/>
    <col min="11524" max="11524" width="13.140625" style="8" hidden="1"/>
    <col min="11525" max="11525" width="6.7109375" style="8" hidden="1"/>
    <col min="11526" max="11526" width="10" style="8" hidden="1"/>
    <col min="11527" max="11527" width="11" style="8" hidden="1"/>
    <col min="11528" max="11528" width="4.5703125" style="8" hidden="1"/>
    <col min="11529" max="11529" width="9.7109375" style="8" hidden="1"/>
    <col min="11530" max="11530" width="13" style="8" hidden="1"/>
    <col min="11531" max="11531" width="12" style="8" hidden="1"/>
    <col min="11532" max="11532" width="11.7109375" style="8" hidden="1"/>
    <col min="11533" max="11533" width="13.140625" style="8" hidden="1"/>
    <col min="11534" max="11777" width="9.140625" style="8" hidden="1"/>
    <col min="11778" max="11778" width="4.28515625" style="8" hidden="1"/>
    <col min="11779" max="11779" width="34.7109375" style="8" hidden="1"/>
    <col min="11780" max="11780" width="13.140625" style="8" hidden="1"/>
    <col min="11781" max="11781" width="6.7109375" style="8" hidden="1"/>
    <col min="11782" max="11782" width="10" style="8" hidden="1"/>
    <col min="11783" max="11783" width="11" style="8" hidden="1"/>
    <col min="11784" max="11784" width="4.5703125" style="8" hidden="1"/>
    <col min="11785" max="11785" width="9.7109375" style="8" hidden="1"/>
    <col min="11786" max="11786" width="13" style="8" hidden="1"/>
    <col min="11787" max="11787" width="12" style="8" hidden="1"/>
    <col min="11788" max="11788" width="11.7109375" style="8" hidden="1"/>
    <col min="11789" max="11789" width="13.140625" style="8" hidden="1"/>
    <col min="11790" max="12033" width="9.140625" style="8" hidden="1"/>
    <col min="12034" max="12034" width="4.28515625" style="8" hidden="1"/>
    <col min="12035" max="12035" width="34.7109375" style="8" hidden="1"/>
    <col min="12036" max="12036" width="13.140625" style="8" hidden="1"/>
    <col min="12037" max="12037" width="6.7109375" style="8" hidden="1"/>
    <col min="12038" max="12038" width="10" style="8" hidden="1"/>
    <col min="12039" max="12039" width="11" style="8" hidden="1"/>
    <col min="12040" max="12040" width="4.5703125" style="8" hidden="1"/>
    <col min="12041" max="12041" width="9.7109375" style="8" hidden="1"/>
    <col min="12042" max="12042" width="13" style="8" hidden="1"/>
    <col min="12043" max="12043" width="12" style="8" hidden="1"/>
    <col min="12044" max="12044" width="11.7109375" style="8" hidden="1"/>
    <col min="12045" max="12045" width="13.140625" style="8" hidden="1"/>
    <col min="12046" max="12289" width="9.140625" style="8" hidden="1"/>
    <col min="12290" max="12290" width="4.28515625" style="8" hidden="1"/>
    <col min="12291" max="12291" width="34.7109375" style="8" hidden="1"/>
    <col min="12292" max="12292" width="13.140625" style="8" hidden="1"/>
    <col min="12293" max="12293" width="6.7109375" style="8" hidden="1"/>
    <col min="12294" max="12294" width="10" style="8" hidden="1"/>
    <col min="12295" max="12295" width="11" style="8" hidden="1"/>
    <col min="12296" max="12296" width="4.5703125" style="8" hidden="1"/>
    <col min="12297" max="12297" width="9.7109375" style="8" hidden="1"/>
    <col min="12298" max="12298" width="13" style="8" hidden="1"/>
    <col min="12299" max="12299" width="12" style="8" hidden="1"/>
    <col min="12300" max="12300" width="11.7109375" style="8" hidden="1"/>
    <col min="12301" max="12301" width="13.140625" style="8" hidden="1"/>
    <col min="12302" max="12545" width="9.140625" style="8" hidden="1"/>
    <col min="12546" max="12546" width="4.28515625" style="8" hidden="1"/>
    <col min="12547" max="12547" width="34.7109375" style="8" hidden="1"/>
    <col min="12548" max="12548" width="13.140625" style="8" hidden="1"/>
    <col min="12549" max="12549" width="6.7109375" style="8" hidden="1"/>
    <col min="12550" max="12550" width="10" style="8" hidden="1"/>
    <col min="12551" max="12551" width="11" style="8" hidden="1"/>
    <col min="12552" max="12552" width="4.5703125" style="8" hidden="1"/>
    <col min="12553" max="12553" width="9.7109375" style="8" hidden="1"/>
    <col min="12554" max="12554" width="13" style="8" hidden="1"/>
    <col min="12555" max="12555" width="12" style="8" hidden="1"/>
    <col min="12556" max="12556" width="11.7109375" style="8" hidden="1"/>
    <col min="12557" max="12557" width="13.140625" style="8" hidden="1"/>
    <col min="12558" max="12801" width="9.140625" style="8" hidden="1"/>
    <col min="12802" max="12802" width="4.28515625" style="8" hidden="1"/>
    <col min="12803" max="12803" width="34.7109375" style="8" hidden="1"/>
    <col min="12804" max="12804" width="13.140625" style="8" hidden="1"/>
    <col min="12805" max="12805" width="6.7109375" style="8" hidden="1"/>
    <col min="12806" max="12806" width="10" style="8" hidden="1"/>
    <col min="12807" max="12807" width="11" style="8" hidden="1"/>
    <col min="12808" max="12808" width="4.5703125" style="8" hidden="1"/>
    <col min="12809" max="12809" width="9.7109375" style="8" hidden="1"/>
    <col min="12810" max="12810" width="13" style="8" hidden="1"/>
    <col min="12811" max="12811" width="12" style="8" hidden="1"/>
    <col min="12812" max="12812" width="11.7109375" style="8" hidden="1"/>
    <col min="12813" max="12813" width="13.140625" style="8" hidden="1"/>
    <col min="12814" max="13057" width="9.140625" style="8" hidden="1"/>
    <col min="13058" max="13058" width="4.28515625" style="8" hidden="1"/>
    <col min="13059" max="13059" width="34.7109375" style="8" hidden="1"/>
    <col min="13060" max="13060" width="13.140625" style="8" hidden="1"/>
    <col min="13061" max="13061" width="6.7109375" style="8" hidden="1"/>
    <col min="13062" max="13062" width="10" style="8" hidden="1"/>
    <col min="13063" max="13063" width="11" style="8" hidden="1"/>
    <col min="13064" max="13064" width="4.5703125" style="8" hidden="1"/>
    <col min="13065" max="13065" width="9.7109375" style="8" hidden="1"/>
    <col min="13066" max="13066" width="13" style="8" hidden="1"/>
    <col min="13067" max="13067" width="12" style="8" hidden="1"/>
    <col min="13068" max="13068" width="11.7109375" style="8" hidden="1"/>
    <col min="13069" max="13069" width="13.140625" style="8" hidden="1"/>
    <col min="13070" max="13313" width="9.140625" style="8" hidden="1"/>
    <col min="13314" max="13314" width="4.28515625" style="8" hidden="1"/>
    <col min="13315" max="13315" width="34.7109375" style="8" hidden="1"/>
    <col min="13316" max="13316" width="13.140625" style="8" hidden="1"/>
    <col min="13317" max="13317" width="6.7109375" style="8" hidden="1"/>
    <col min="13318" max="13318" width="10" style="8" hidden="1"/>
    <col min="13319" max="13319" width="11" style="8" hidden="1"/>
    <col min="13320" max="13320" width="4.5703125" style="8" hidden="1"/>
    <col min="13321" max="13321" width="9.7109375" style="8" hidden="1"/>
    <col min="13322" max="13322" width="13" style="8" hidden="1"/>
    <col min="13323" max="13323" width="12" style="8" hidden="1"/>
    <col min="13324" max="13324" width="11.7109375" style="8" hidden="1"/>
    <col min="13325" max="13325" width="13.140625" style="8" hidden="1"/>
    <col min="13326" max="13569" width="9.140625" style="8" hidden="1"/>
    <col min="13570" max="13570" width="4.28515625" style="8" hidden="1"/>
    <col min="13571" max="13571" width="34.7109375" style="8" hidden="1"/>
    <col min="13572" max="13572" width="13.140625" style="8" hidden="1"/>
    <col min="13573" max="13573" width="6.7109375" style="8" hidden="1"/>
    <col min="13574" max="13574" width="10" style="8" hidden="1"/>
    <col min="13575" max="13575" width="11" style="8" hidden="1"/>
    <col min="13576" max="13576" width="4.5703125" style="8" hidden="1"/>
    <col min="13577" max="13577" width="9.7109375" style="8" hidden="1"/>
    <col min="13578" max="13578" width="13" style="8" hidden="1"/>
    <col min="13579" max="13579" width="12" style="8" hidden="1"/>
    <col min="13580" max="13580" width="11.7109375" style="8" hidden="1"/>
    <col min="13581" max="13581" width="13.140625" style="8" hidden="1"/>
    <col min="13582" max="13825" width="9.140625" style="8" hidden="1"/>
    <col min="13826" max="13826" width="4.28515625" style="8" hidden="1"/>
    <col min="13827" max="13827" width="34.7109375" style="8" hidden="1"/>
    <col min="13828" max="13828" width="13.140625" style="8" hidden="1"/>
    <col min="13829" max="13829" width="6.7109375" style="8" hidden="1"/>
    <col min="13830" max="13830" width="10" style="8" hidden="1"/>
    <col min="13831" max="13831" width="11" style="8" hidden="1"/>
    <col min="13832" max="13832" width="4.5703125" style="8" hidden="1"/>
    <col min="13833" max="13833" width="9.7109375" style="8" hidden="1"/>
    <col min="13834" max="13834" width="13" style="8" hidden="1"/>
    <col min="13835" max="13835" width="12" style="8" hidden="1"/>
    <col min="13836" max="13836" width="11.7109375" style="8" hidden="1"/>
    <col min="13837" max="13837" width="13.140625" style="8" hidden="1"/>
    <col min="13838" max="14081" width="9.140625" style="8" hidden="1"/>
    <col min="14082" max="14082" width="4.28515625" style="8" hidden="1"/>
    <col min="14083" max="14083" width="34.7109375" style="8" hidden="1"/>
    <col min="14084" max="14084" width="13.140625" style="8" hidden="1"/>
    <col min="14085" max="14085" width="6.7109375" style="8" hidden="1"/>
    <col min="14086" max="14086" width="10" style="8" hidden="1"/>
    <col min="14087" max="14087" width="11" style="8" hidden="1"/>
    <col min="14088" max="14088" width="4.5703125" style="8" hidden="1"/>
    <col min="14089" max="14089" width="9.7109375" style="8" hidden="1"/>
    <col min="14090" max="14090" width="13" style="8" hidden="1"/>
    <col min="14091" max="14091" width="12" style="8" hidden="1"/>
    <col min="14092" max="14092" width="11.7109375" style="8" hidden="1"/>
    <col min="14093" max="14093" width="13.140625" style="8" hidden="1"/>
    <col min="14094" max="14337" width="9.140625" style="8" hidden="1"/>
    <col min="14338" max="14338" width="4.28515625" style="8" hidden="1"/>
    <col min="14339" max="14339" width="34.7109375" style="8" hidden="1"/>
    <col min="14340" max="14340" width="13.140625" style="8" hidden="1"/>
    <col min="14341" max="14341" width="6.7109375" style="8" hidden="1"/>
    <col min="14342" max="14342" width="10" style="8" hidden="1"/>
    <col min="14343" max="14343" width="11" style="8" hidden="1"/>
    <col min="14344" max="14344" width="4.5703125" style="8" hidden="1"/>
    <col min="14345" max="14345" width="9.7109375" style="8" hidden="1"/>
    <col min="14346" max="14346" width="13" style="8" hidden="1"/>
    <col min="14347" max="14347" width="12" style="8" hidden="1"/>
    <col min="14348" max="14348" width="11.7109375" style="8" hidden="1"/>
    <col min="14349" max="14349" width="13.140625" style="8" hidden="1"/>
    <col min="14350" max="14593" width="9.140625" style="8" hidden="1"/>
    <col min="14594" max="14594" width="4.28515625" style="8" hidden="1"/>
    <col min="14595" max="14595" width="34.7109375" style="8" hidden="1"/>
    <col min="14596" max="14596" width="13.140625" style="8" hidden="1"/>
    <col min="14597" max="14597" width="6.7109375" style="8" hidden="1"/>
    <col min="14598" max="14598" width="10" style="8" hidden="1"/>
    <col min="14599" max="14599" width="11" style="8" hidden="1"/>
    <col min="14600" max="14600" width="4.5703125" style="8" hidden="1"/>
    <col min="14601" max="14601" width="9.7109375" style="8" hidden="1"/>
    <col min="14602" max="14602" width="13" style="8" hidden="1"/>
    <col min="14603" max="14603" width="12" style="8" hidden="1"/>
    <col min="14604" max="14604" width="11.7109375" style="8" hidden="1"/>
    <col min="14605" max="14605" width="13.140625" style="8" hidden="1"/>
    <col min="14606" max="14849" width="9.140625" style="8" hidden="1"/>
    <col min="14850" max="14850" width="4.28515625" style="8" hidden="1"/>
    <col min="14851" max="14851" width="34.7109375" style="8" hidden="1"/>
    <col min="14852" max="14852" width="13.140625" style="8" hidden="1"/>
    <col min="14853" max="14853" width="6.7109375" style="8" hidden="1"/>
    <col min="14854" max="14854" width="10" style="8" hidden="1"/>
    <col min="14855" max="14855" width="11" style="8" hidden="1"/>
    <col min="14856" max="14856" width="4.5703125" style="8" hidden="1"/>
    <col min="14857" max="14857" width="9.7109375" style="8" hidden="1"/>
    <col min="14858" max="14858" width="13" style="8" hidden="1"/>
    <col min="14859" max="14859" width="12" style="8" hidden="1"/>
    <col min="14860" max="14860" width="11.7109375" style="8" hidden="1"/>
    <col min="14861" max="14861" width="13.140625" style="8" hidden="1"/>
    <col min="14862" max="15105" width="9.140625" style="8" hidden="1"/>
    <col min="15106" max="15106" width="4.28515625" style="8" hidden="1"/>
    <col min="15107" max="15107" width="34.7109375" style="8" hidden="1"/>
    <col min="15108" max="15108" width="13.140625" style="8" hidden="1"/>
    <col min="15109" max="15109" width="6.7109375" style="8" hidden="1"/>
    <col min="15110" max="15110" width="10" style="8" hidden="1"/>
    <col min="15111" max="15111" width="11" style="8" hidden="1"/>
    <col min="15112" max="15112" width="4.5703125" style="8" hidden="1"/>
    <col min="15113" max="15113" width="9.7109375" style="8" hidden="1"/>
    <col min="15114" max="15114" width="13" style="8" hidden="1"/>
    <col min="15115" max="15115" width="12" style="8" hidden="1"/>
    <col min="15116" max="15116" width="11.7109375" style="8" hidden="1"/>
    <col min="15117" max="15117" width="13.140625" style="8" hidden="1"/>
    <col min="15118" max="15361" width="9.140625" style="8" hidden="1"/>
    <col min="15362" max="15362" width="4.28515625" style="8" hidden="1"/>
    <col min="15363" max="15363" width="34.7109375" style="8" hidden="1"/>
    <col min="15364" max="15364" width="13.140625" style="8" hidden="1"/>
    <col min="15365" max="15365" width="6.7109375" style="8" hidden="1"/>
    <col min="15366" max="15366" width="10" style="8" hidden="1"/>
    <col min="15367" max="15367" width="11" style="8" hidden="1"/>
    <col min="15368" max="15368" width="4.5703125" style="8" hidden="1"/>
    <col min="15369" max="15369" width="9.7109375" style="8" hidden="1"/>
    <col min="15370" max="15370" width="13" style="8" hidden="1"/>
    <col min="15371" max="15371" width="12" style="8" hidden="1"/>
    <col min="15372" max="15372" width="11.7109375" style="8" hidden="1"/>
    <col min="15373" max="15373" width="13.140625" style="8" hidden="1"/>
    <col min="15374" max="15617" width="9.140625" style="8" hidden="1"/>
    <col min="15618" max="15618" width="4.28515625" style="8" hidden="1"/>
    <col min="15619" max="15619" width="34.7109375" style="8" hidden="1"/>
    <col min="15620" max="15620" width="13.140625" style="8" hidden="1"/>
    <col min="15621" max="15621" width="6.7109375" style="8" hidden="1"/>
    <col min="15622" max="15622" width="10" style="8" hidden="1"/>
    <col min="15623" max="15623" width="11" style="8" hidden="1"/>
    <col min="15624" max="15624" width="4.5703125" style="8" hidden="1"/>
    <col min="15625" max="15625" width="9.7109375" style="8" hidden="1"/>
    <col min="15626" max="15626" width="13" style="8" hidden="1"/>
    <col min="15627" max="15627" width="12" style="8" hidden="1"/>
    <col min="15628" max="15628" width="11.7109375" style="8" hidden="1"/>
    <col min="15629" max="15629" width="13.140625" style="8" hidden="1"/>
    <col min="15630" max="15873" width="9.140625" style="8" hidden="1"/>
    <col min="15874" max="15874" width="4.28515625" style="8" hidden="1"/>
    <col min="15875" max="15875" width="34.7109375" style="8" hidden="1"/>
    <col min="15876" max="15876" width="13.140625" style="8" hidden="1"/>
    <col min="15877" max="15877" width="6.7109375" style="8" hidden="1"/>
    <col min="15878" max="15878" width="10" style="8" hidden="1"/>
    <col min="15879" max="15879" width="11" style="8" hidden="1"/>
    <col min="15880" max="15880" width="4.5703125" style="8" hidden="1"/>
    <col min="15881" max="15881" width="9.7109375" style="8" hidden="1"/>
    <col min="15882" max="15882" width="13" style="8" hidden="1"/>
    <col min="15883" max="15883" width="12" style="8" hidden="1"/>
    <col min="15884" max="15884" width="11.7109375" style="8" hidden="1"/>
    <col min="15885" max="15885" width="13.140625" style="8" hidden="1"/>
    <col min="15886" max="16129" width="9.140625" style="8" hidden="1"/>
    <col min="16130" max="16130" width="4.28515625" style="8" hidden="1"/>
    <col min="16131" max="16131" width="34.7109375" style="8" hidden="1"/>
    <col min="16132" max="16132" width="13.140625" style="8" hidden="1"/>
    <col min="16133" max="16133" width="6.7109375" style="8" hidden="1"/>
    <col min="16134" max="16134" width="10" style="8" hidden="1"/>
    <col min="16135" max="16135" width="11" style="8" hidden="1"/>
    <col min="16136" max="16136" width="4.5703125" style="8" hidden="1"/>
    <col min="16137" max="16137" width="9.7109375" style="8" hidden="1"/>
    <col min="16138" max="16138" width="13" style="8" hidden="1"/>
    <col min="16139" max="16139" width="12" style="8" hidden="1"/>
    <col min="16140" max="16140" width="11.7109375" style="8" hidden="1"/>
    <col min="16141" max="16141" width="13.140625" style="8" hidden="1"/>
    <col min="16142" max="16142" width="12" style="8" hidden="1"/>
    <col min="16143" max="16143" width="11.7109375" style="8" hidden="1"/>
    <col min="16144" max="16145" width="13.140625" style="8" hidden="1"/>
    <col min="16146" max="16146" width="12" style="8" hidden="1"/>
    <col min="16147" max="16147" width="11.7109375" style="8" hidden="1"/>
    <col min="16148" max="16152" width="13.140625" style="8" hidden="1"/>
    <col min="16153" max="16384" width="9.140625" style="8" hidden="1"/>
  </cols>
  <sheetData>
    <row r="1" spans="1:14" ht="7.5" customHeight="1" x14ac:dyDescent="0.25">
      <c r="B1" s="1"/>
      <c r="C1" s="4"/>
      <c r="D1" s="1"/>
      <c r="E1" s="1"/>
      <c r="F1" s="3"/>
      <c r="G1" s="1"/>
      <c r="H1" s="1"/>
      <c r="I1" s="1"/>
      <c r="J1" s="5"/>
      <c r="K1" s="5"/>
      <c r="L1" s="5"/>
      <c r="M1" s="5"/>
    </row>
    <row r="2" spans="1:14" ht="21" customHeight="1" x14ac:dyDescent="0.25">
      <c r="B2" s="250" t="s">
        <v>1086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4" ht="21" customHeight="1" x14ac:dyDescent="0.2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ht="30.75" customHeight="1" x14ac:dyDescent="0.25">
      <c r="B4" s="171" t="s">
        <v>417</v>
      </c>
      <c r="C4" s="172" t="s">
        <v>418</v>
      </c>
      <c r="D4" s="172" t="s">
        <v>419</v>
      </c>
      <c r="E4" s="171" t="s">
        <v>420</v>
      </c>
      <c r="F4" s="173" t="s">
        <v>572</v>
      </c>
      <c r="G4" s="174" t="s">
        <v>422</v>
      </c>
      <c r="H4" s="174" t="s">
        <v>423</v>
      </c>
      <c r="I4" s="175" t="s">
        <v>998</v>
      </c>
      <c r="J4" s="176" t="s">
        <v>425</v>
      </c>
      <c r="K4" s="176" t="s">
        <v>3</v>
      </c>
      <c r="L4" s="176" t="s">
        <v>573</v>
      </c>
      <c r="M4" s="176" t="s">
        <v>574</v>
      </c>
    </row>
    <row r="5" spans="1:14" s="2" customFormat="1" ht="15.75" customHeight="1" x14ac:dyDescent="0.25">
      <c r="A5" s="52"/>
      <c r="B5" s="177" t="s">
        <v>743</v>
      </c>
      <c r="C5" s="177"/>
      <c r="D5" s="177"/>
      <c r="E5" s="177"/>
      <c r="F5" s="107" t="s">
        <v>427</v>
      </c>
      <c r="G5" s="187" t="s">
        <v>743</v>
      </c>
      <c r="H5" s="187"/>
      <c r="I5" s="108" t="s">
        <v>427</v>
      </c>
      <c r="J5" s="109"/>
      <c r="K5" s="109"/>
      <c r="L5" s="109"/>
      <c r="M5" s="109" t="s">
        <v>680</v>
      </c>
      <c r="N5" s="83"/>
    </row>
    <row r="6" spans="1:14" ht="22.5" customHeight="1" x14ac:dyDescent="0.25">
      <c r="B6" s="190">
        <v>1</v>
      </c>
      <c r="C6" s="185" t="s">
        <v>869</v>
      </c>
      <c r="D6" s="190" t="s">
        <v>483</v>
      </c>
      <c r="E6" s="158" t="s">
        <v>191</v>
      </c>
      <c r="F6" s="199">
        <v>1284</v>
      </c>
      <c r="G6" s="158" t="s">
        <v>672</v>
      </c>
      <c r="H6" s="158" t="s">
        <v>1</v>
      </c>
      <c r="I6" s="167">
        <v>628</v>
      </c>
      <c r="J6" s="115">
        <v>62797977.12500003</v>
      </c>
      <c r="K6" s="115">
        <v>47243855.272209629</v>
      </c>
      <c r="L6" s="115">
        <v>50060042.989091739</v>
      </c>
      <c r="M6" s="111">
        <f>SUM(J6:L6)</f>
        <v>160101875.3863014</v>
      </c>
    </row>
    <row r="7" spans="1:14" ht="22.5" customHeight="1" x14ac:dyDescent="0.25">
      <c r="B7" s="190"/>
      <c r="C7" s="185"/>
      <c r="D7" s="190"/>
      <c r="E7" s="158" t="s">
        <v>192</v>
      </c>
      <c r="F7" s="199"/>
      <c r="G7" s="158" t="s">
        <v>673</v>
      </c>
      <c r="H7" s="158" t="s">
        <v>10</v>
      </c>
      <c r="I7" s="167">
        <v>578</v>
      </c>
      <c r="J7" s="115">
        <v>57797393</v>
      </c>
      <c r="K7" s="115">
        <v>80244982.063442081</v>
      </c>
      <c r="L7" s="115">
        <v>48868441.240283944</v>
      </c>
      <c r="M7" s="111">
        <f t="shared" ref="M7:M30" si="0">SUM(J7:L7)</f>
        <v>186910816.30372602</v>
      </c>
    </row>
    <row r="8" spans="1:14" ht="27.75" customHeight="1" x14ac:dyDescent="0.25">
      <c r="B8" s="158">
        <v>2</v>
      </c>
      <c r="C8" s="112" t="s">
        <v>848</v>
      </c>
      <c r="D8" s="158" t="s">
        <v>483</v>
      </c>
      <c r="E8" s="158" t="s">
        <v>669</v>
      </c>
      <c r="F8" s="167">
        <v>558.1</v>
      </c>
      <c r="G8" s="158" t="s">
        <v>588</v>
      </c>
      <c r="H8" s="158" t="s">
        <v>10</v>
      </c>
      <c r="I8" s="167">
        <v>558</v>
      </c>
      <c r="J8" s="115">
        <v>14266055.377753429</v>
      </c>
      <c r="K8" s="115">
        <v>2318278.4113168786</v>
      </c>
      <c r="L8" s="115">
        <v>1324730.5886831214</v>
      </c>
      <c r="M8" s="111">
        <f t="shared" si="0"/>
        <v>17909064.377753429</v>
      </c>
    </row>
    <row r="9" spans="1:14" ht="28.5" customHeight="1" x14ac:dyDescent="0.25">
      <c r="B9" s="158">
        <v>3</v>
      </c>
      <c r="C9" s="112" t="s">
        <v>798</v>
      </c>
      <c r="D9" s="158" t="s">
        <v>483</v>
      </c>
      <c r="E9" s="158" t="s">
        <v>670</v>
      </c>
      <c r="F9" s="167">
        <v>550.82000000000005</v>
      </c>
      <c r="G9" s="158" t="s">
        <v>578</v>
      </c>
      <c r="H9" s="158" t="s">
        <v>1</v>
      </c>
      <c r="I9" s="167">
        <v>519.91999999999996</v>
      </c>
      <c r="J9" s="115">
        <v>0</v>
      </c>
      <c r="K9" s="115">
        <v>0</v>
      </c>
      <c r="L9" s="115">
        <v>0</v>
      </c>
      <c r="M9" s="111">
        <f t="shared" si="0"/>
        <v>0</v>
      </c>
    </row>
    <row r="10" spans="1:14" ht="22.5" customHeight="1" x14ac:dyDescent="0.25">
      <c r="B10" s="190">
        <v>4</v>
      </c>
      <c r="C10" s="185" t="s">
        <v>797</v>
      </c>
      <c r="D10" s="190" t="s">
        <v>483</v>
      </c>
      <c r="E10" s="158" t="s">
        <v>193</v>
      </c>
      <c r="F10" s="199">
        <v>2996</v>
      </c>
      <c r="G10" s="158" t="s">
        <v>662</v>
      </c>
      <c r="H10" s="158" t="s">
        <v>1</v>
      </c>
      <c r="I10" s="167">
        <v>1488.9</v>
      </c>
      <c r="J10" s="115">
        <v>74449705</v>
      </c>
      <c r="K10" s="115">
        <v>45431790.908942461</v>
      </c>
      <c r="L10" s="115">
        <v>9055518.691057533</v>
      </c>
      <c r="M10" s="111">
        <f t="shared" si="0"/>
        <v>128937014.59999999</v>
      </c>
    </row>
    <row r="11" spans="1:14" ht="22.5" customHeight="1" x14ac:dyDescent="0.25">
      <c r="B11" s="190"/>
      <c r="C11" s="185"/>
      <c r="D11" s="190"/>
      <c r="E11" s="158" t="s">
        <v>194</v>
      </c>
      <c r="F11" s="199"/>
      <c r="G11" s="158" t="s">
        <v>641</v>
      </c>
      <c r="H11" s="158" t="s">
        <v>10</v>
      </c>
      <c r="I11" s="167">
        <v>303.98</v>
      </c>
      <c r="J11" s="115">
        <v>15198999.999999993</v>
      </c>
      <c r="K11" s="115">
        <v>10295532.627638582</v>
      </c>
      <c r="L11" s="115">
        <v>5979398.1531833364</v>
      </c>
      <c r="M11" s="111">
        <f t="shared" si="0"/>
        <v>31473930.780821912</v>
      </c>
    </row>
    <row r="12" spans="1:14" ht="22.5" customHeight="1" x14ac:dyDescent="0.25">
      <c r="A12" s="52"/>
      <c r="B12" s="190"/>
      <c r="C12" s="185"/>
      <c r="D12" s="190"/>
      <c r="E12" s="158" t="s">
        <v>195</v>
      </c>
      <c r="F12" s="199"/>
      <c r="G12" s="158" t="s">
        <v>544</v>
      </c>
      <c r="H12" s="158" t="s">
        <v>186</v>
      </c>
      <c r="I12" s="167">
        <v>1203.1099999999999</v>
      </c>
      <c r="J12" s="115">
        <v>60155599.99999997</v>
      </c>
      <c r="K12" s="115">
        <v>42572003.774958909</v>
      </c>
      <c r="L12" s="115">
        <v>25290790.707232874</v>
      </c>
      <c r="M12" s="111">
        <f t="shared" si="0"/>
        <v>128018394.48219176</v>
      </c>
      <c r="N12" s="83"/>
    </row>
    <row r="13" spans="1:14" ht="36.75" customHeight="1" x14ac:dyDescent="0.25">
      <c r="B13" s="158">
        <v>5</v>
      </c>
      <c r="C13" s="112" t="s">
        <v>870</v>
      </c>
      <c r="D13" s="158" t="s">
        <v>483</v>
      </c>
      <c r="E13" s="158" t="s">
        <v>197</v>
      </c>
      <c r="F13" s="167">
        <v>667.6</v>
      </c>
      <c r="G13" s="158" t="s">
        <v>7</v>
      </c>
      <c r="H13" s="158" t="s">
        <v>1</v>
      </c>
      <c r="I13" s="167">
        <v>667.6</v>
      </c>
      <c r="J13" s="115">
        <v>66760000.000000015</v>
      </c>
      <c r="K13" s="115">
        <v>50427939.073484704</v>
      </c>
      <c r="L13" s="115">
        <v>29167459.063501596</v>
      </c>
      <c r="M13" s="111">
        <f t="shared" si="0"/>
        <v>146355398.13698632</v>
      </c>
    </row>
    <row r="14" spans="1:14" ht="26.25" customHeight="1" x14ac:dyDescent="0.25">
      <c r="B14" s="158">
        <v>6</v>
      </c>
      <c r="C14" s="112" t="s">
        <v>871</v>
      </c>
      <c r="D14" s="158" t="s">
        <v>483</v>
      </c>
      <c r="E14" s="158" t="s">
        <v>198</v>
      </c>
      <c r="F14" s="167">
        <v>2126.13</v>
      </c>
      <c r="G14" s="168" t="s">
        <v>701</v>
      </c>
      <c r="H14" s="158" t="s">
        <v>1</v>
      </c>
      <c r="I14" s="167">
        <v>2126.13</v>
      </c>
      <c r="J14" s="115">
        <v>0.43407534062862396</v>
      </c>
      <c r="K14" s="115">
        <v>-2.3019704074075779E-2</v>
      </c>
      <c r="L14" s="115">
        <v>2.3019704074075779E-2</v>
      </c>
      <c r="M14" s="111">
        <f t="shared" si="0"/>
        <v>0.43407534062862396</v>
      </c>
    </row>
    <row r="15" spans="1:14" ht="22.5" customHeight="1" x14ac:dyDescent="0.25">
      <c r="B15" s="190">
        <v>7</v>
      </c>
      <c r="C15" s="185" t="s">
        <v>872</v>
      </c>
      <c r="D15" s="190" t="s">
        <v>483</v>
      </c>
      <c r="E15" s="158" t="s">
        <v>199</v>
      </c>
      <c r="F15" s="199">
        <v>2403.5500000000002</v>
      </c>
      <c r="G15" s="158" t="s">
        <v>121</v>
      </c>
      <c r="H15" s="158" t="s">
        <v>1</v>
      </c>
      <c r="I15" s="167">
        <v>1201.78</v>
      </c>
      <c r="J15" s="115">
        <v>0</v>
      </c>
      <c r="K15" s="115">
        <v>0</v>
      </c>
      <c r="L15" s="115">
        <v>0</v>
      </c>
      <c r="M15" s="111">
        <f>SUM(J15:L15)</f>
        <v>0</v>
      </c>
    </row>
    <row r="16" spans="1:14" ht="22.5" customHeight="1" x14ac:dyDescent="0.25">
      <c r="B16" s="190"/>
      <c r="C16" s="185"/>
      <c r="D16" s="190"/>
      <c r="E16" s="158" t="s">
        <v>200</v>
      </c>
      <c r="F16" s="199"/>
      <c r="G16" s="158" t="s">
        <v>675</v>
      </c>
      <c r="H16" s="158" t="s">
        <v>10</v>
      </c>
      <c r="I16" s="167">
        <v>1201.77</v>
      </c>
      <c r="J16" s="115">
        <v>0</v>
      </c>
      <c r="K16" s="115">
        <v>0</v>
      </c>
      <c r="L16" s="115">
        <v>0</v>
      </c>
      <c r="M16" s="111">
        <f>SUM(J16:L16)</f>
        <v>0</v>
      </c>
    </row>
    <row r="17" spans="1:14" ht="26.25" customHeight="1" x14ac:dyDescent="0.25">
      <c r="B17" s="158">
        <v>8</v>
      </c>
      <c r="C17" s="114" t="s">
        <v>873</v>
      </c>
      <c r="D17" s="114" t="s">
        <v>483</v>
      </c>
      <c r="E17" s="158" t="s">
        <v>201</v>
      </c>
      <c r="F17" s="167">
        <v>2329.5700000000002</v>
      </c>
      <c r="G17" s="158" t="s">
        <v>121</v>
      </c>
      <c r="H17" s="158" t="s">
        <v>1</v>
      </c>
      <c r="I17" s="167">
        <v>2329.5700000000002</v>
      </c>
      <c r="J17" s="115">
        <v>232957000.00000006</v>
      </c>
      <c r="K17" s="115">
        <v>94210895.046952128</v>
      </c>
      <c r="L17" s="115">
        <v>58622202.480445109</v>
      </c>
      <c r="M17" s="111">
        <f t="shared" si="0"/>
        <v>385790097.52739727</v>
      </c>
    </row>
    <row r="18" spans="1:14" ht="45" x14ac:dyDescent="0.25">
      <c r="A18" s="52"/>
      <c r="B18" s="158">
        <v>9</v>
      </c>
      <c r="C18" s="114" t="s">
        <v>874</v>
      </c>
      <c r="D18" s="114" t="s">
        <v>483</v>
      </c>
      <c r="E18" s="158" t="s">
        <v>202</v>
      </c>
      <c r="F18" s="167">
        <v>1290.78</v>
      </c>
      <c r="G18" s="158" t="s">
        <v>676</v>
      </c>
      <c r="H18" s="158" t="s">
        <v>1</v>
      </c>
      <c r="I18" s="167">
        <v>1290.78</v>
      </c>
      <c r="J18" s="115">
        <v>0</v>
      </c>
      <c r="K18" s="115">
        <v>0</v>
      </c>
      <c r="L18" s="115">
        <v>0</v>
      </c>
      <c r="M18" s="111">
        <f>SUM(J18:L18)</f>
        <v>0</v>
      </c>
    </row>
    <row r="19" spans="1:14" ht="27.75" customHeight="1" x14ac:dyDescent="0.25">
      <c r="B19" s="158">
        <v>10</v>
      </c>
      <c r="C19" s="112" t="s">
        <v>775</v>
      </c>
      <c r="D19" s="158" t="s">
        <v>483</v>
      </c>
      <c r="E19" s="158" t="s">
        <v>203</v>
      </c>
      <c r="F19" s="167">
        <v>1361.07</v>
      </c>
      <c r="G19" s="158" t="s">
        <v>676</v>
      </c>
      <c r="H19" s="158" t="s">
        <v>1</v>
      </c>
      <c r="I19" s="167">
        <v>1361.07</v>
      </c>
      <c r="J19" s="115">
        <v>0</v>
      </c>
      <c r="K19" s="115">
        <v>0</v>
      </c>
      <c r="L19" s="115">
        <v>0</v>
      </c>
      <c r="M19" s="111">
        <f>SUM(J19:L19)</f>
        <v>0</v>
      </c>
    </row>
    <row r="20" spans="1:14" ht="27" customHeight="1" x14ac:dyDescent="0.25">
      <c r="B20" s="158">
        <v>11</v>
      </c>
      <c r="C20" s="112" t="s">
        <v>875</v>
      </c>
      <c r="D20" s="158" t="s">
        <v>483</v>
      </c>
      <c r="E20" s="158" t="s">
        <v>204</v>
      </c>
      <c r="F20" s="167">
        <v>1076.74</v>
      </c>
      <c r="G20" s="158" t="s">
        <v>677</v>
      </c>
      <c r="H20" s="158" t="s">
        <v>1</v>
      </c>
      <c r="I20" s="167">
        <v>1076.74</v>
      </c>
      <c r="J20" s="115">
        <v>0.47602739743888378</v>
      </c>
      <c r="K20" s="115">
        <v>-1.9032088496097145E-2</v>
      </c>
      <c r="L20" s="115">
        <v>1.9032088496097145E-2</v>
      </c>
      <c r="M20" s="111">
        <f>SUM(J20:L20)</f>
        <v>0.47602739743888378</v>
      </c>
    </row>
    <row r="21" spans="1:14" ht="27" customHeight="1" x14ac:dyDescent="0.25">
      <c r="B21" s="158">
        <v>12</v>
      </c>
      <c r="C21" s="112" t="s">
        <v>876</v>
      </c>
      <c r="D21" s="158" t="s">
        <v>483</v>
      </c>
      <c r="E21" s="158" t="s">
        <v>208</v>
      </c>
      <c r="F21" s="167">
        <v>1901.12</v>
      </c>
      <c r="G21" s="168" t="s">
        <v>702</v>
      </c>
      <c r="H21" s="158" t="s">
        <v>1</v>
      </c>
      <c r="I21" s="167">
        <v>1901.12</v>
      </c>
      <c r="J21" s="115">
        <v>94955068.493150681</v>
      </c>
      <c r="K21" s="115">
        <v>187959.40664289735</v>
      </c>
      <c r="L21" s="115">
        <v>176902.59335710265</v>
      </c>
      <c r="M21" s="111">
        <f t="shared" si="0"/>
        <v>95319930.493150681</v>
      </c>
    </row>
    <row r="22" spans="1:14" ht="39" customHeight="1" x14ac:dyDescent="0.25">
      <c r="B22" s="158">
        <v>13</v>
      </c>
      <c r="C22" s="112" t="s">
        <v>877</v>
      </c>
      <c r="D22" s="158" t="s">
        <v>483</v>
      </c>
      <c r="E22" s="158" t="s">
        <v>212</v>
      </c>
      <c r="F22" s="167">
        <v>1274.1500000000001</v>
      </c>
      <c r="G22" s="168" t="s">
        <v>703</v>
      </c>
      <c r="H22" s="158" t="s">
        <v>1</v>
      </c>
      <c r="I22" s="167">
        <v>1274.1500000000001</v>
      </c>
      <c r="J22" s="115">
        <v>0.26797945238649845</v>
      </c>
      <c r="K22" s="115">
        <v>-5.3338336585319205E-3</v>
      </c>
      <c r="L22" s="115">
        <v>5.3338336585319205E-3</v>
      </c>
      <c r="M22" s="111">
        <f t="shared" si="0"/>
        <v>0.26797945238649845</v>
      </c>
    </row>
    <row r="23" spans="1:14" ht="22.5" customHeight="1" x14ac:dyDescent="0.25">
      <c r="A23" s="51" t="s">
        <v>758</v>
      </c>
      <c r="B23" s="190">
        <v>14</v>
      </c>
      <c r="C23" s="185" t="s">
        <v>878</v>
      </c>
      <c r="D23" s="190" t="s">
        <v>483</v>
      </c>
      <c r="E23" s="158" t="s">
        <v>728</v>
      </c>
      <c r="F23" s="199">
        <v>1035.6099999999999</v>
      </c>
      <c r="G23" s="168" t="s">
        <v>692</v>
      </c>
      <c r="H23" s="158" t="s">
        <v>1</v>
      </c>
      <c r="I23" s="167">
        <v>517.79999999999995</v>
      </c>
      <c r="J23" s="115">
        <v>0</v>
      </c>
      <c r="K23" s="115">
        <v>0</v>
      </c>
      <c r="L23" s="115">
        <v>0</v>
      </c>
      <c r="M23" s="111">
        <f t="shared" si="0"/>
        <v>0</v>
      </c>
    </row>
    <row r="24" spans="1:14" ht="22.5" customHeight="1" x14ac:dyDescent="0.25">
      <c r="A24" s="52" t="s">
        <v>759</v>
      </c>
      <c r="B24" s="190"/>
      <c r="C24" s="185"/>
      <c r="D24" s="190"/>
      <c r="E24" s="158" t="s">
        <v>729</v>
      </c>
      <c r="F24" s="199"/>
      <c r="G24" s="168" t="s">
        <v>704</v>
      </c>
      <c r="H24" s="158" t="s">
        <v>10</v>
      </c>
      <c r="I24" s="167">
        <v>419.44</v>
      </c>
      <c r="J24" s="115">
        <v>0</v>
      </c>
      <c r="K24" s="115">
        <v>-1.2160941866162706E-2</v>
      </c>
      <c r="L24" s="115">
        <v>1.2160941866162706E-2</v>
      </c>
      <c r="M24" s="111">
        <f t="shared" si="0"/>
        <v>0</v>
      </c>
      <c r="N24" s="83"/>
    </row>
    <row r="25" spans="1:14" ht="22.5" customHeight="1" x14ac:dyDescent="0.25">
      <c r="A25" s="51" t="s">
        <v>760</v>
      </c>
      <c r="B25" s="190"/>
      <c r="C25" s="185"/>
      <c r="D25" s="190"/>
      <c r="E25" s="158" t="s">
        <v>730</v>
      </c>
      <c r="F25" s="199"/>
      <c r="G25" s="168" t="s">
        <v>705</v>
      </c>
      <c r="H25" s="158" t="s">
        <v>186</v>
      </c>
      <c r="I25" s="167">
        <v>98.37</v>
      </c>
      <c r="J25" s="115">
        <v>0</v>
      </c>
      <c r="K25" s="115">
        <v>-3.8153307564454536E-2</v>
      </c>
      <c r="L25" s="115">
        <v>3.8153307564454536E-2</v>
      </c>
      <c r="M25" s="111">
        <f t="shared" si="0"/>
        <v>0</v>
      </c>
    </row>
    <row r="26" spans="1:14" ht="37.5" customHeight="1" x14ac:dyDescent="0.25">
      <c r="A26" s="51" t="s">
        <v>763</v>
      </c>
      <c r="B26" s="158">
        <v>15</v>
      </c>
      <c r="C26" s="112" t="s">
        <v>879</v>
      </c>
      <c r="D26" s="158" t="s">
        <v>483</v>
      </c>
      <c r="E26" s="158" t="s">
        <v>731</v>
      </c>
      <c r="F26" s="167">
        <v>3782.08</v>
      </c>
      <c r="G26" s="168" t="s">
        <v>706</v>
      </c>
      <c r="H26" s="158" t="s">
        <v>1</v>
      </c>
      <c r="I26" s="167">
        <v>3782.08</v>
      </c>
      <c r="J26" s="115">
        <v>0</v>
      </c>
      <c r="K26" s="115">
        <v>0</v>
      </c>
      <c r="L26" s="115">
        <v>0</v>
      </c>
      <c r="M26" s="111">
        <f t="shared" si="0"/>
        <v>0</v>
      </c>
    </row>
    <row r="27" spans="1:14" ht="24" customHeight="1" x14ac:dyDescent="0.25">
      <c r="A27" s="51" t="s">
        <v>768</v>
      </c>
      <c r="B27" s="190">
        <v>16</v>
      </c>
      <c r="C27" s="190" t="s">
        <v>880</v>
      </c>
      <c r="D27" s="208" t="s">
        <v>668</v>
      </c>
      <c r="E27" s="158" t="s">
        <v>732</v>
      </c>
      <c r="F27" s="199">
        <v>1390.46</v>
      </c>
      <c r="G27" s="168" t="s">
        <v>1043</v>
      </c>
      <c r="H27" s="158" t="s">
        <v>1</v>
      </c>
      <c r="I27" s="167">
        <v>900</v>
      </c>
      <c r="J27" s="115">
        <v>0</v>
      </c>
      <c r="K27" s="115">
        <v>-3.8791518097054467E-3</v>
      </c>
      <c r="L27" s="115">
        <v>3.8791518097054467E-3</v>
      </c>
      <c r="M27" s="111">
        <f t="shared" si="0"/>
        <v>0</v>
      </c>
    </row>
    <row r="28" spans="1:14" ht="24" customHeight="1" x14ac:dyDescent="0.25">
      <c r="A28" s="51" t="s">
        <v>769</v>
      </c>
      <c r="B28" s="190"/>
      <c r="C28" s="190"/>
      <c r="D28" s="208"/>
      <c r="E28" s="158" t="s">
        <v>733</v>
      </c>
      <c r="F28" s="199"/>
      <c r="G28" s="168" t="s">
        <v>1044</v>
      </c>
      <c r="H28" s="158" t="s">
        <v>10</v>
      </c>
      <c r="I28" s="167">
        <v>293.62</v>
      </c>
      <c r="J28" s="115">
        <v>0</v>
      </c>
      <c r="K28" s="115">
        <v>-2.8548713829419384E-2</v>
      </c>
      <c r="L28" s="115">
        <v>2.8548713829419384E-2</v>
      </c>
      <c r="M28" s="111">
        <f t="shared" si="0"/>
        <v>0</v>
      </c>
    </row>
    <row r="29" spans="1:14" ht="24" customHeight="1" x14ac:dyDescent="0.25">
      <c r="A29" s="51" t="s">
        <v>770</v>
      </c>
      <c r="B29" s="190"/>
      <c r="C29" s="190"/>
      <c r="D29" s="208"/>
      <c r="E29" s="117" t="s">
        <v>734</v>
      </c>
      <c r="F29" s="199"/>
      <c r="G29" s="117" t="s">
        <v>1045</v>
      </c>
      <c r="H29" s="117" t="s">
        <v>186</v>
      </c>
      <c r="I29" s="178">
        <v>196.84</v>
      </c>
      <c r="J29" s="115">
        <v>0</v>
      </c>
      <c r="K29" s="115">
        <v>0</v>
      </c>
      <c r="L29" s="115">
        <v>0</v>
      </c>
      <c r="M29" s="111">
        <f t="shared" si="0"/>
        <v>0</v>
      </c>
    </row>
    <row r="30" spans="1:14" ht="27" customHeight="1" x14ac:dyDescent="0.25">
      <c r="A30" s="51" t="s">
        <v>771</v>
      </c>
      <c r="B30" s="181">
        <v>17</v>
      </c>
      <c r="C30" s="212" t="s">
        <v>881</v>
      </c>
      <c r="D30" s="208" t="s">
        <v>668</v>
      </c>
      <c r="E30" s="117" t="s">
        <v>57</v>
      </c>
      <c r="F30" s="178">
        <v>900.3</v>
      </c>
      <c r="G30" s="117" t="s">
        <v>1052</v>
      </c>
      <c r="H30" s="117" t="s">
        <v>1</v>
      </c>
      <c r="I30" s="178">
        <v>900.3</v>
      </c>
      <c r="J30" s="115">
        <v>34867362.77739726</v>
      </c>
      <c r="K30" s="115">
        <v>2481845.0502522048</v>
      </c>
      <c r="L30" s="115">
        <v>1032959.5730354664</v>
      </c>
      <c r="M30" s="111">
        <f t="shared" si="0"/>
        <v>38382167.40068493</v>
      </c>
    </row>
    <row r="31" spans="1:14" ht="27" customHeight="1" x14ac:dyDescent="0.25">
      <c r="A31" s="51" t="s">
        <v>771</v>
      </c>
      <c r="B31" s="181"/>
      <c r="C31" s="212"/>
      <c r="D31" s="208"/>
      <c r="E31" s="117" t="s">
        <v>772</v>
      </c>
      <c r="F31" s="178">
        <v>900.3</v>
      </c>
      <c r="G31" s="117" t="s">
        <v>1052</v>
      </c>
      <c r="H31" s="117" t="s">
        <v>1</v>
      </c>
      <c r="I31" s="178">
        <v>900.3</v>
      </c>
      <c r="J31" s="115">
        <v>45014800</v>
      </c>
      <c r="K31" s="115">
        <v>5306777.0778435729</v>
      </c>
      <c r="L31" s="115">
        <v>1778055.335855057</v>
      </c>
      <c r="M31" s="111">
        <f>SUM(J31:L31)</f>
        <v>52099632.413698636</v>
      </c>
    </row>
    <row r="32" spans="1:14" ht="39" customHeight="1" x14ac:dyDescent="0.25">
      <c r="A32" s="51" t="s">
        <v>1046</v>
      </c>
      <c r="B32" s="99">
        <v>18</v>
      </c>
      <c r="C32" s="150" t="s">
        <v>1073</v>
      </c>
      <c r="D32" s="117" t="s">
        <v>668</v>
      </c>
      <c r="E32" s="178" t="s">
        <v>1047</v>
      </c>
      <c r="F32" s="178">
        <v>1590.08</v>
      </c>
      <c r="G32" s="117" t="s">
        <v>1051</v>
      </c>
      <c r="H32" s="117" t="s">
        <v>1</v>
      </c>
      <c r="I32" s="178">
        <v>1590.08</v>
      </c>
      <c r="J32" s="115">
        <v>0</v>
      </c>
      <c r="K32" s="115">
        <v>0</v>
      </c>
      <c r="L32" s="115">
        <v>0</v>
      </c>
      <c r="M32" s="111">
        <f>SUM(J32:L32)</f>
        <v>0</v>
      </c>
    </row>
    <row r="33" spans="1:14" ht="26.25" customHeight="1" x14ac:dyDescent="0.25">
      <c r="A33" s="51" t="s">
        <v>1048</v>
      </c>
      <c r="B33" s="181">
        <v>19</v>
      </c>
      <c r="C33" s="212" t="s">
        <v>1072</v>
      </c>
      <c r="D33" s="117" t="s">
        <v>668</v>
      </c>
      <c r="E33" s="178" t="s">
        <v>1039</v>
      </c>
      <c r="F33" s="178">
        <v>2233.79</v>
      </c>
      <c r="G33" s="117" t="s">
        <v>1054</v>
      </c>
      <c r="H33" s="117" t="s">
        <v>1</v>
      </c>
      <c r="I33" s="178">
        <v>2233.79</v>
      </c>
      <c r="J33" s="115">
        <v>0</v>
      </c>
      <c r="K33" s="115">
        <v>0</v>
      </c>
      <c r="L33" s="115">
        <v>0</v>
      </c>
      <c r="M33" s="111">
        <f>SUM(J33:L33)</f>
        <v>0</v>
      </c>
    </row>
    <row r="34" spans="1:14" ht="26.25" customHeight="1" x14ac:dyDescent="0.25">
      <c r="A34" s="51" t="s">
        <v>1049</v>
      </c>
      <c r="B34" s="181"/>
      <c r="C34" s="212"/>
      <c r="D34" s="117" t="s">
        <v>668</v>
      </c>
      <c r="E34" s="178" t="s">
        <v>1050</v>
      </c>
      <c r="F34" s="178">
        <v>45.96</v>
      </c>
      <c r="G34" s="117" t="s">
        <v>1053</v>
      </c>
      <c r="H34" s="117" t="s">
        <v>1</v>
      </c>
      <c r="I34" s="178">
        <v>45.96</v>
      </c>
      <c r="J34" s="115">
        <v>0</v>
      </c>
      <c r="K34" s="115">
        <v>0</v>
      </c>
      <c r="L34" s="115">
        <v>0</v>
      </c>
      <c r="M34" s="111">
        <f>SUM(J34:L34)</f>
        <v>0</v>
      </c>
    </row>
    <row r="35" spans="1:14" s="2" customFormat="1" ht="22.5" customHeight="1" x14ac:dyDescent="0.25">
      <c r="A35" s="52"/>
      <c r="B35" s="108"/>
      <c r="C35" s="108"/>
      <c r="D35" s="245" t="s">
        <v>668</v>
      </c>
      <c r="E35" s="245"/>
      <c r="F35" s="249" t="s">
        <v>4</v>
      </c>
      <c r="G35" s="249"/>
      <c r="H35" s="249"/>
      <c r="I35" s="101" t="s">
        <v>903</v>
      </c>
      <c r="J35" s="179">
        <f>SUM(J6:J34)</f>
        <v>759219962.95138371</v>
      </c>
      <c r="K35" s="179">
        <f>SUM(K6:K34)</f>
        <v>380721858.58355629</v>
      </c>
      <c r="L35" s="179">
        <f>SUM(L6:L34)</f>
        <v>231356501.54585469</v>
      </c>
      <c r="M35" s="179">
        <f>SUM(M6:M34)</f>
        <v>1371298323.0807946</v>
      </c>
      <c r="N35" s="89"/>
    </row>
    <row r="36" spans="1:14" s="1" customFormat="1" x14ac:dyDescent="0.25">
      <c r="A36" s="51"/>
      <c r="C36" s="4"/>
      <c r="F36" s="3"/>
      <c r="G36" s="3"/>
      <c r="H36" s="3"/>
      <c r="I36" s="3"/>
      <c r="J36" s="5"/>
      <c r="K36" s="53">
        <f>SUM(K35:L35)</f>
        <v>612078360.12941098</v>
      </c>
      <c r="L36" s="5"/>
      <c r="M36" s="5"/>
      <c r="N36" s="82"/>
    </row>
    <row r="37" spans="1:14" s="1" customFormat="1" x14ac:dyDescent="0.25">
      <c r="A37" s="51"/>
      <c r="C37" s="4"/>
      <c r="F37" s="3"/>
      <c r="G37" s="3"/>
      <c r="H37" s="3"/>
      <c r="I37" s="3"/>
      <c r="J37" s="5"/>
      <c r="K37" s="53"/>
      <c r="L37" s="5"/>
      <c r="M37" s="5"/>
      <c r="N37" s="82"/>
    </row>
    <row r="38" spans="1:14" s="1" customFormat="1" x14ac:dyDescent="0.25">
      <c r="A38" s="51"/>
      <c r="C38" s="4"/>
      <c r="F38" s="3"/>
      <c r="G38" s="3"/>
      <c r="H38" s="3"/>
      <c r="I38" s="3"/>
      <c r="J38" s="5"/>
      <c r="K38" s="5"/>
      <c r="L38" s="5"/>
      <c r="M38" s="5"/>
      <c r="N38" s="82"/>
    </row>
    <row r="39" spans="1:14" ht="30.75" customHeight="1" x14ac:dyDescent="0.25">
      <c r="B39" s="171" t="s">
        <v>417</v>
      </c>
      <c r="C39" s="172" t="s">
        <v>418</v>
      </c>
      <c r="D39" s="172" t="s">
        <v>419</v>
      </c>
      <c r="E39" s="171" t="s">
        <v>420</v>
      </c>
      <c r="F39" s="174" t="s">
        <v>572</v>
      </c>
      <c r="G39" s="174" t="s">
        <v>422</v>
      </c>
      <c r="H39" s="174" t="s">
        <v>423</v>
      </c>
      <c r="I39" s="175" t="s">
        <v>998</v>
      </c>
      <c r="J39" s="176" t="s">
        <v>425</v>
      </c>
      <c r="K39" s="176" t="s">
        <v>3</v>
      </c>
      <c r="L39" s="176" t="s">
        <v>573</v>
      </c>
      <c r="M39" s="176" t="s">
        <v>574</v>
      </c>
    </row>
    <row r="40" spans="1:14" s="2" customFormat="1" ht="15.75" customHeight="1" x14ac:dyDescent="0.25">
      <c r="A40" s="52"/>
      <c r="B40" s="177" t="s">
        <v>743</v>
      </c>
      <c r="C40" s="177"/>
      <c r="D40" s="177"/>
      <c r="E40" s="177"/>
      <c r="F40" s="107" t="s">
        <v>427</v>
      </c>
      <c r="G40" s="187" t="s">
        <v>743</v>
      </c>
      <c r="H40" s="187"/>
      <c r="I40" s="108" t="s">
        <v>427</v>
      </c>
      <c r="J40" s="109"/>
      <c r="K40" s="109"/>
      <c r="L40" s="109"/>
      <c r="M40" s="109" t="s">
        <v>680</v>
      </c>
      <c r="N40" s="83"/>
    </row>
    <row r="41" spans="1:14" ht="22.5" customHeight="1" x14ac:dyDescent="0.25">
      <c r="A41" s="52"/>
      <c r="B41" s="190">
        <v>1</v>
      </c>
      <c r="C41" s="185" t="s">
        <v>1011</v>
      </c>
      <c r="D41" s="190" t="s">
        <v>501</v>
      </c>
      <c r="E41" s="158" t="s">
        <v>205</v>
      </c>
      <c r="F41" s="199">
        <v>1256.1400000000001</v>
      </c>
      <c r="G41" s="158" t="s">
        <v>709</v>
      </c>
      <c r="H41" s="158" t="s">
        <v>1</v>
      </c>
      <c r="I41" s="167">
        <v>628.07000000000005</v>
      </c>
      <c r="J41" s="115">
        <v>0</v>
      </c>
      <c r="K41" s="115">
        <v>0</v>
      </c>
      <c r="L41" s="115">
        <v>0</v>
      </c>
      <c r="M41" s="111">
        <f>SUM(J41:L41)</f>
        <v>0</v>
      </c>
    </row>
    <row r="42" spans="1:14" ht="22.5" customHeight="1" x14ac:dyDescent="0.25">
      <c r="B42" s="190"/>
      <c r="C42" s="185"/>
      <c r="D42" s="190"/>
      <c r="E42" s="158" t="s">
        <v>206</v>
      </c>
      <c r="F42" s="199"/>
      <c r="G42" s="158" t="s">
        <v>710</v>
      </c>
      <c r="H42" s="158" t="s">
        <v>10</v>
      </c>
      <c r="I42" s="167">
        <v>628.07000000000005</v>
      </c>
      <c r="J42" s="115">
        <v>0</v>
      </c>
      <c r="K42" s="115">
        <v>0</v>
      </c>
      <c r="L42" s="115">
        <v>0</v>
      </c>
      <c r="M42" s="111">
        <f>SUM(J42:L42)</f>
        <v>0</v>
      </c>
    </row>
    <row r="43" spans="1:14" ht="30.75" customHeight="1" x14ac:dyDescent="0.25">
      <c r="B43" s="158">
        <v>2</v>
      </c>
      <c r="C43" s="114" t="s">
        <v>1022</v>
      </c>
      <c r="D43" s="158" t="s">
        <v>501</v>
      </c>
      <c r="E43" s="158" t="s">
        <v>209</v>
      </c>
      <c r="F43" s="167">
        <v>227.54</v>
      </c>
      <c r="G43" s="168" t="s">
        <v>702</v>
      </c>
      <c r="H43" s="158" t="s">
        <v>1</v>
      </c>
      <c r="I43" s="167">
        <v>227.54</v>
      </c>
      <c r="J43" s="115">
        <v>0</v>
      </c>
      <c r="K43" s="115">
        <v>-4.8832801638298652E-2</v>
      </c>
      <c r="L43" s="115">
        <v>4.8832801638298652E-2</v>
      </c>
      <c r="M43" s="111">
        <f t="shared" ref="M43:M49" si="1">SUM(J43:L43)</f>
        <v>0</v>
      </c>
    </row>
    <row r="44" spans="1:14" ht="22.5" customHeight="1" x14ac:dyDescent="0.25">
      <c r="A44" s="51" t="s">
        <v>761</v>
      </c>
      <c r="B44" s="190">
        <v>3</v>
      </c>
      <c r="C44" s="190" t="s">
        <v>882</v>
      </c>
      <c r="D44" s="190" t="s">
        <v>501</v>
      </c>
      <c r="E44" s="158" t="s">
        <v>735</v>
      </c>
      <c r="F44" s="199">
        <v>5700</v>
      </c>
      <c r="G44" s="168" t="s">
        <v>42</v>
      </c>
      <c r="H44" s="158" t="s">
        <v>1</v>
      </c>
      <c r="I44" s="167">
        <v>3999.22</v>
      </c>
      <c r="J44" s="115">
        <v>0</v>
      </c>
      <c r="K44" s="115">
        <v>0</v>
      </c>
      <c r="L44" s="115">
        <v>0</v>
      </c>
      <c r="M44" s="111">
        <f>SUM(J44:L44)</f>
        <v>0</v>
      </c>
    </row>
    <row r="45" spans="1:14" ht="22.5" customHeight="1" x14ac:dyDescent="0.25">
      <c r="A45" s="51" t="s">
        <v>762</v>
      </c>
      <c r="B45" s="190"/>
      <c r="C45" s="190"/>
      <c r="D45" s="190"/>
      <c r="E45" s="158" t="s">
        <v>736</v>
      </c>
      <c r="F45" s="199"/>
      <c r="G45" s="168" t="s">
        <v>105</v>
      </c>
      <c r="H45" s="158" t="s">
        <v>10</v>
      </c>
      <c r="I45" s="167">
        <v>1700.78</v>
      </c>
      <c r="J45" s="115">
        <v>0</v>
      </c>
      <c r="K45" s="115">
        <v>-8.9321883247323233E-3</v>
      </c>
      <c r="L45" s="115">
        <v>8.9321883247323233E-3</v>
      </c>
      <c r="M45" s="111">
        <f t="shared" si="1"/>
        <v>0</v>
      </c>
    </row>
    <row r="46" spans="1:14" ht="22.5" customHeight="1" x14ac:dyDescent="0.25">
      <c r="A46" s="52"/>
      <c r="B46" s="190">
        <v>4</v>
      </c>
      <c r="C46" s="185" t="s">
        <v>883</v>
      </c>
      <c r="D46" s="190" t="s">
        <v>501</v>
      </c>
      <c r="E46" s="158" t="s">
        <v>213</v>
      </c>
      <c r="F46" s="199">
        <v>957.88</v>
      </c>
      <c r="G46" s="168" t="s">
        <v>105</v>
      </c>
      <c r="H46" s="158" t="s">
        <v>1</v>
      </c>
      <c r="I46" s="167">
        <v>486.43</v>
      </c>
      <c r="J46" s="115">
        <v>0</v>
      </c>
      <c r="K46" s="115">
        <v>0</v>
      </c>
      <c r="L46" s="115">
        <v>0</v>
      </c>
      <c r="M46" s="111">
        <f t="shared" si="1"/>
        <v>0</v>
      </c>
      <c r="N46" s="83"/>
    </row>
    <row r="47" spans="1:14" ht="22.5" customHeight="1" x14ac:dyDescent="0.25">
      <c r="B47" s="190"/>
      <c r="C47" s="185"/>
      <c r="D47" s="190"/>
      <c r="E47" s="158" t="s">
        <v>214</v>
      </c>
      <c r="F47" s="199"/>
      <c r="G47" s="168" t="s">
        <v>707</v>
      </c>
      <c r="H47" s="158" t="s">
        <v>10</v>
      </c>
      <c r="I47" s="167">
        <v>471.45</v>
      </c>
      <c r="J47" s="115">
        <v>0</v>
      </c>
      <c r="K47" s="115">
        <v>0</v>
      </c>
      <c r="L47" s="115">
        <v>0</v>
      </c>
      <c r="M47" s="111">
        <f t="shared" si="1"/>
        <v>0</v>
      </c>
    </row>
    <row r="48" spans="1:14" ht="27.75" customHeight="1" x14ac:dyDescent="0.25">
      <c r="A48" s="51" t="s">
        <v>764</v>
      </c>
      <c r="B48" s="158">
        <v>5</v>
      </c>
      <c r="C48" s="114" t="s">
        <v>884</v>
      </c>
      <c r="D48" s="158" t="s">
        <v>501</v>
      </c>
      <c r="E48" s="158" t="s">
        <v>737</v>
      </c>
      <c r="F48" s="167">
        <v>1535.83</v>
      </c>
      <c r="G48" s="168" t="s">
        <v>705</v>
      </c>
      <c r="H48" s="158" t="s">
        <v>1</v>
      </c>
      <c r="I48" s="167">
        <v>1535.83</v>
      </c>
      <c r="J48" s="115">
        <v>0</v>
      </c>
      <c r="K48" s="115">
        <v>0</v>
      </c>
      <c r="L48" s="115">
        <v>0</v>
      </c>
      <c r="M48" s="111">
        <f t="shared" si="1"/>
        <v>0</v>
      </c>
    </row>
    <row r="49" spans="1:14" ht="22.5" customHeight="1" x14ac:dyDescent="0.25">
      <c r="B49" s="158">
        <v>6</v>
      </c>
      <c r="C49" s="112" t="s">
        <v>885</v>
      </c>
      <c r="D49" s="158" t="s">
        <v>501</v>
      </c>
      <c r="E49" s="158" t="s">
        <v>739</v>
      </c>
      <c r="F49" s="167">
        <v>1327.04</v>
      </c>
      <c r="G49" s="168" t="s">
        <v>708</v>
      </c>
      <c r="H49" s="158" t="s">
        <v>1</v>
      </c>
      <c r="I49" s="167">
        <v>1327.04</v>
      </c>
      <c r="J49" s="115">
        <v>0</v>
      </c>
      <c r="K49" s="115">
        <v>-1.2077913357378685E-2</v>
      </c>
      <c r="L49" s="115">
        <v>1.2077913357378685E-2</v>
      </c>
      <c r="M49" s="111">
        <f t="shared" si="1"/>
        <v>0</v>
      </c>
    </row>
    <row r="50" spans="1:14" s="2" customFormat="1" ht="22.5" customHeight="1" x14ac:dyDescent="0.25">
      <c r="A50" s="51"/>
      <c r="B50" s="108"/>
      <c r="C50" s="108"/>
      <c r="D50" s="245" t="s">
        <v>501</v>
      </c>
      <c r="E50" s="245"/>
      <c r="F50" s="249" t="s">
        <v>4</v>
      </c>
      <c r="G50" s="249"/>
      <c r="H50" s="249"/>
      <c r="I50" s="101" t="s">
        <v>903</v>
      </c>
      <c r="J50" s="179">
        <f>SUM(J40:J49)</f>
        <v>0</v>
      </c>
      <c r="K50" s="179">
        <f>SUM(K40:K49)</f>
        <v>-6.9842903320409655E-2</v>
      </c>
      <c r="L50" s="179">
        <f>SUM(L40:L49)</f>
        <v>6.9842903320409655E-2</v>
      </c>
      <c r="M50" s="179">
        <f>SUM(M40:M49)</f>
        <v>0</v>
      </c>
      <c r="N50" s="89"/>
    </row>
    <row r="51" spans="1:14" s="1" customFormat="1" x14ac:dyDescent="0.25">
      <c r="A51" s="52"/>
      <c r="C51" s="4"/>
      <c r="F51" s="3"/>
      <c r="G51" s="3"/>
      <c r="H51" s="3"/>
      <c r="I51" s="3"/>
      <c r="J51" s="5"/>
      <c r="K51" s="53">
        <f>SUM(K50:L50)</f>
        <v>0</v>
      </c>
      <c r="L51" s="5"/>
      <c r="M51" s="5"/>
      <c r="N51" s="83"/>
    </row>
    <row r="52" spans="1:14" s="1" customFormat="1" x14ac:dyDescent="0.25">
      <c r="A52" s="52"/>
      <c r="C52" s="4"/>
      <c r="F52" s="3"/>
      <c r="G52" s="3"/>
      <c r="H52" s="3"/>
      <c r="I52" s="3"/>
      <c r="J52" s="5"/>
      <c r="K52" s="53"/>
      <c r="L52" s="5"/>
      <c r="M52" s="5"/>
      <c r="N52" s="83"/>
    </row>
    <row r="53" spans="1:14" s="1" customFormat="1" x14ac:dyDescent="0.25">
      <c r="A53" s="51"/>
      <c r="C53" s="4"/>
      <c r="F53" s="3"/>
      <c r="G53" s="3"/>
      <c r="H53" s="3"/>
      <c r="I53" s="3"/>
      <c r="J53" s="5"/>
      <c r="K53" s="5"/>
      <c r="L53" s="5"/>
      <c r="M53" s="5"/>
      <c r="N53" s="82"/>
    </row>
    <row r="54" spans="1:14" ht="30.75" customHeight="1" x14ac:dyDescent="0.25">
      <c r="B54" s="171" t="s">
        <v>417</v>
      </c>
      <c r="C54" s="172" t="s">
        <v>418</v>
      </c>
      <c r="D54" s="172" t="s">
        <v>419</v>
      </c>
      <c r="E54" s="171" t="s">
        <v>420</v>
      </c>
      <c r="F54" s="174" t="s">
        <v>572</v>
      </c>
      <c r="G54" s="174" t="s">
        <v>422</v>
      </c>
      <c r="H54" s="174" t="s">
        <v>423</v>
      </c>
      <c r="I54" s="175" t="s">
        <v>998</v>
      </c>
      <c r="J54" s="176" t="s">
        <v>425</v>
      </c>
      <c r="K54" s="176" t="s">
        <v>3</v>
      </c>
      <c r="L54" s="176" t="s">
        <v>573</v>
      </c>
      <c r="M54" s="176" t="s">
        <v>574</v>
      </c>
    </row>
    <row r="55" spans="1:14" s="2" customFormat="1" ht="15.75" customHeight="1" x14ac:dyDescent="0.25">
      <c r="A55" s="52"/>
      <c r="B55" s="177" t="s">
        <v>743</v>
      </c>
      <c r="C55" s="177"/>
      <c r="D55" s="177"/>
      <c r="E55" s="177"/>
      <c r="F55" s="107" t="s">
        <v>427</v>
      </c>
      <c r="G55" s="187" t="s">
        <v>743</v>
      </c>
      <c r="H55" s="187"/>
      <c r="I55" s="108" t="s">
        <v>427</v>
      </c>
      <c r="J55" s="109"/>
      <c r="K55" s="109"/>
      <c r="L55" s="109"/>
      <c r="M55" s="109" t="s">
        <v>680</v>
      </c>
      <c r="N55" s="83"/>
    </row>
    <row r="56" spans="1:14" ht="26.25" customHeight="1" x14ac:dyDescent="0.25">
      <c r="A56" s="52"/>
      <c r="B56" s="158">
        <v>1</v>
      </c>
      <c r="C56" s="112" t="s">
        <v>1023</v>
      </c>
      <c r="D56" s="158" t="s">
        <v>548</v>
      </c>
      <c r="E56" s="158" t="s">
        <v>196</v>
      </c>
      <c r="F56" s="167">
        <v>1986.12</v>
      </c>
      <c r="G56" s="158" t="s">
        <v>2</v>
      </c>
      <c r="H56" s="158" t="s">
        <v>1</v>
      </c>
      <c r="I56" s="158">
        <v>1986.12</v>
      </c>
      <c r="J56" s="115">
        <v>198612800</v>
      </c>
      <c r="K56" s="115">
        <v>165298932.01364654</v>
      </c>
      <c r="L56" s="115">
        <v>79281848.739778116</v>
      </c>
      <c r="M56" s="111">
        <f t="shared" ref="M56:M65" si="2">SUM(J56:L56)</f>
        <v>443193580.75342464</v>
      </c>
      <c r="N56" s="83"/>
    </row>
    <row r="57" spans="1:14" ht="28.5" customHeight="1" x14ac:dyDescent="0.25">
      <c r="B57" s="158">
        <v>2</v>
      </c>
      <c r="C57" s="112" t="s">
        <v>749</v>
      </c>
      <c r="D57" s="158" t="s">
        <v>548</v>
      </c>
      <c r="E57" s="158" t="s">
        <v>207</v>
      </c>
      <c r="F57" s="158">
        <v>1564.68</v>
      </c>
      <c r="G57" s="168" t="s">
        <v>711</v>
      </c>
      <c r="H57" s="158" t="s">
        <v>1</v>
      </c>
      <c r="I57" s="158">
        <v>1564.68</v>
      </c>
      <c r="J57" s="115">
        <v>0.17123287916183472</v>
      </c>
      <c r="K57" s="115">
        <v>0</v>
      </c>
      <c r="L57" s="115">
        <v>0</v>
      </c>
      <c r="M57" s="111">
        <f t="shared" si="2"/>
        <v>0.17123287916183472</v>
      </c>
    </row>
    <row r="58" spans="1:14" ht="22.5" customHeight="1" x14ac:dyDescent="0.25">
      <c r="B58" s="190">
        <v>3</v>
      </c>
      <c r="C58" s="185" t="s">
        <v>886</v>
      </c>
      <c r="D58" s="190" t="s">
        <v>548</v>
      </c>
      <c r="E58" s="158" t="s">
        <v>210</v>
      </c>
      <c r="F58" s="199">
        <v>1680.84</v>
      </c>
      <c r="G58" s="168" t="s">
        <v>702</v>
      </c>
      <c r="H58" s="158" t="s">
        <v>1</v>
      </c>
      <c r="I58" s="167">
        <v>1472</v>
      </c>
      <c r="J58" s="115">
        <v>0.18808219209313393</v>
      </c>
      <c r="K58" s="115">
        <v>-1.1705912057667562E-3</v>
      </c>
      <c r="L58" s="115">
        <v>1.1705912057667562E-3</v>
      </c>
      <c r="M58" s="111">
        <f t="shared" si="2"/>
        <v>0.18808219209313393</v>
      </c>
    </row>
    <row r="59" spans="1:14" ht="22.5" customHeight="1" x14ac:dyDescent="0.25">
      <c r="B59" s="190"/>
      <c r="C59" s="185"/>
      <c r="D59" s="190"/>
      <c r="E59" s="158" t="s">
        <v>211</v>
      </c>
      <c r="F59" s="199"/>
      <c r="G59" s="168" t="s">
        <v>650</v>
      </c>
      <c r="H59" s="158" t="s">
        <v>10</v>
      </c>
      <c r="I59" s="167">
        <v>208.84</v>
      </c>
      <c r="J59" s="115">
        <v>3176823.7692397246</v>
      </c>
      <c r="K59" s="115">
        <v>149889.89813239934</v>
      </c>
      <c r="L59" s="115">
        <v>133235.10186760066</v>
      </c>
      <c r="M59" s="111">
        <f t="shared" si="2"/>
        <v>3459948.7692397246</v>
      </c>
    </row>
    <row r="60" spans="1:14" ht="26.25" customHeight="1" x14ac:dyDescent="0.25">
      <c r="A60" s="51" t="s">
        <v>776</v>
      </c>
      <c r="B60" s="158">
        <v>4</v>
      </c>
      <c r="C60" s="112" t="s">
        <v>751</v>
      </c>
      <c r="D60" s="158" t="s">
        <v>548</v>
      </c>
      <c r="E60" s="158" t="s">
        <v>740</v>
      </c>
      <c r="F60" s="167">
        <v>3412.98</v>
      </c>
      <c r="G60" s="168" t="s">
        <v>705</v>
      </c>
      <c r="H60" s="158" t="s">
        <v>1</v>
      </c>
      <c r="I60" s="167">
        <v>3412.98</v>
      </c>
      <c r="J60" s="115">
        <v>255973500.00000009</v>
      </c>
      <c r="K60" s="115">
        <v>32719363.77639452</v>
      </c>
      <c r="L60" s="115">
        <v>16086208.607167121</v>
      </c>
      <c r="M60" s="111">
        <f t="shared" si="2"/>
        <v>304779072.38356173</v>
      </c>
    </row>
    <row r="61" spans="1:14" ht="22.5" customHeight="1" x14ac:dyDescent="0.25">
      <c r="A61" s="51" t="s">
        <v>765</v>
      </c>
      <c r="B61" s="190">
        <v>5</v>
      </c>
      <c r="C61" s="185" t="s">
        <v>1017</v>
      </c>
      <c r="D61" s="190" t="s">
        <v>548</v>
      </c>
      <c r="E61" s="158" t="s">
        <v>741</v>
      </c>
      <c r="F61" s="199">
        <v>5359.83</v>
      </c>
      <c r="G61" s="168" t="s">
        <v>705</v>
      </c>
      <c r="H61" s="158" t="s">
        <v>1</v>
      </c>
      <c r="I61" s="167">
        <v>2452.83</v>
      </c>
      <c r="J61" s="115">
        <v>0</v>
      </c>
      <c r="K61" s="115">
        <v>-7.0589466094970708E-3</v>
      </c>
      <c r="L61" s="115">
        <v>7.0589466094970708E-3</v>
      </c>
      <c r="M61" s="111">
        <f t="shared" si="2"/>
        <v>0</v>
      </c>
    </row>
    <row r="62" spans="1:14" ht="22.5" customHeight="1" x14ac:dyDescent="0.25">
      <c r="A62" s="52" t="s">
        <v>766</v>
      </c>
      <c r="B62" s="190"/>
      <c r="C62" s="185"/>
      <c r="D62" s="190"/>
      <c r="E62" s="158" t="s">
        <v>738</v>
      </c>
      <c r="F62" s="199"/>
      <c r="G62" s="168" t="s">
        <v>712</v>
      </c>
      <c r="H62" s="158" t="s">
        <v>10</v>
      </c>
      <c r="I62" s="167">
        <v>2500</v>
      </c>
      <c r="J62" s="115">
        <v>0.4109589010477066</v>
      </c>
      <c r="K62" s="115">
        <v>-2.5220491461557882E-3</v>
      </c>
      <c r="L62" s="115">
        <v>2.5220491461557882E-3</v>
      </c>
      <c r="M62" s="111">
        <f t="shared" si="2"/>
        <v>0.4109589010477066</v>
      </c>
      <c r="N62" s="83"/>
    </row>
    <row r="63" spans="1:14" ht="22.5" customHeight="1" x14ac:dyDescent="0.25">
      <c r="A63" s="51" t="s">
        <v>767</v>
      </c>
      <c r="B63" s="190"/>
      <c r="C63" s="185"/>
      <c r="D63" s="190"/>
      <c r="E63" s="158" t="s">
        <v>742</v>
      </c>
      <c r="F63" s="199"/>
      <c r="G63" s="168" t="s">
        <v>713</v>
      </c>
      <c r="H63" s="158" t="s">
        <v>186</v>
      </c>
      <c r="I63" s="167">
        <v>407</v>
      </c>
      <c r="J63" s="115">
        <v>0</v>
      </c>
      <c r="K63" s="115">
        <v>-3.608043536747972E-3</v>
      </c>
      <c r="L63" s="115">
        <v>3.608043536747972E-3</v>
      </c>
      <c r="M63" s="111">
        <f t="shared" si="2"/>
        <v>0</v>
      </c>
    </row>
    <row r="64" spans="1:14" ht="26.25" customHeight="1" x14ac:dyDescent="0.25">
      <c r="A64" s="51" t="s">
        <v>773</v>
      </c>
      <c r="B64" s="181">
        <v>6</v>
      </c>
      <c r="C64" s="212" t="s">
        <v>898</v>
      </c>
      <c r="D64" s="117" t="s">
        <v>548</v>
      </c>
      <c r="E64" s="158" t="s">
        <v>59</v>
      </c>
      <c r="F64" s="199">
        <v>4601.49</v>
      </c>
      <c r="G64" s="117" t="s">
        <v>1041</v>
      </c>
      <c r="H64" s="158" t="s">
        <v>1</v>
      </c>
      <c r="I64" s="178">
        <v>1499.7</v>
      </c>
      <c r="J64" s="115">
        <v>0</v>
      </c>
      <c r="K64" s="115">
        <v>0</v>
      </c>
      <c r="L64" s="115">
        <v>0</v>
      </c>
      <c r="M64" s="111">
        <f>SUM(J64:L64)</f>
        <v>0</v>
      </c>
    </row>
    <row r="65" spans="1:14" ht="26.25" customHeight="1" x14ac:dyDescent="0.25">
      <c r="A65" s="51" t="s">
        <v>773</v>
      </c>
      <c r="B65" s="181"/>
      <c r="C65" s="212"/>
      <c r="D65" s="117" t="s">
        <v>548</v>
      </c>
      <c r="E65" s="158" t="s">
        <v>774</v>
      </c>
      <c r="F65" s="199"/>
      <c r="G65" s="117" t="s">
        <v>1042</v>
      </c>
      <c r="H65" s="158" t="s">
        <v>10</v>
      </c>
      <c r="I65" s="178">
        <v>3101.79</v>
      </c>
      <c r="J65" s="115">
        <v>0.11780822277069092</v>
      </c>
      <c r="K65" s="115">
        <v>0</v>
      </c>
      <c r="L65" s="115">
        <v>0</v>
      </c>
      <c r="M65" s="111">
        <f t="shared" si="2"/>
        <v>0.11780822277069092</v>
      </c>
    </row>
    <row r="66" spans="1:14" s="2" customFormat="1" ht="22.5" customHeight="1" x14ac:dyDescent="0.25">
      <c r="A66" s="51"/>
      <c r="B66" s="108"/>
      <c r="C66" s="108"/>
      <c r="D66" s="245" t="s">
        <v>548</v>
      </c>
      <c r="E66" s="245"/>
      <c r="F66" s="249" t="s">
        <v>4</v>
      </c>
      <c r="G66" s="249"/>
      <c r="H66" s="249"/>
      <c r="I66" s="101" t="s">
        <v>903</v>
      </c>
      <c r="J66" s="179">
        <f>SUM(J56:J65)</f>
        <v>457763124.65732199</v>
      </c>
      <c r="K66" s="179">
        <f>SUM(K56:K65)</f>
        <v>198168185.67381382</v>
      </c>
      <c r="L66" s="179">
        <f>SUM(L56:L65)</f>
        <v>95501292.46317248</v>
      </c>
      <c r="M66" s="179">
        <f>SUM(M56:M65)</f>
        <v>751432602.7943083</v>
      </c>
      <c r="N66" s="89"/>
    </row>
    <row r="67" spans="1:14" s="1" customFormat="1" x14ac:dyDescent="0.25">
      <c r="A67" s="51"/>
      <c r="C67" s="4"/>
      <c r="F67" s="3"/>
      <c r="G67" s="3"/>
      <c r="H67" s="3"/>
      <c r="I67" s="3"/>
      <c r="J67" s="5"/>
      <c r="K67" s="53">
        <f>SUM(K66:L66)</f>
        <v>293669478.13698632</v>
      </c>
      <c r="L67" s="5"/>
      <c r="M67" s="5"/>
      <c r="N67" s="82"/>
    </row>
    <row r="68" spans="1:14" s="1" customFormat="1" x14ac:dyDescent="0.25">
      <c r="A68" s="51"/>
      <c r="C68" s="4"/>
      <c r="F68" s="3"/>
      <c r="G68" s="3"/>
      <c r="H68" s="3"/>
      <c r="I68" s="3"/>
      <c r="J68" s="5"/>
      <c r="K68" s="5"/>
      <c r="L68" s="5"/>
      <c r="M68" s="5"/>
      <c r="N68" s="82"/>
    </row>
    <row r="69" spans="1:14" ht="30.75" customHeight="1" x14ac:dyDescent="0.25">
      <c r="B69" s="171" t="s">
        <v>417</v>
      </c>
      <c r="C69" s="172" t="s">
        <v>418</v>
      </c>
      <c r="D69" s="172" t="s">
        <v>419</v>
      </c>
      <c r="E69" s="171" t="s">
        <v>420</v>
      </c>
      <c r="F69" s="174" t="s">
        <v>572</v>
      </c>
      <c r="G69" s="174" t="s">
        <v>422</v>
      </c>
      <c r="H69" s="174" t="s">
        <v>423</v>
      </c>
      <c r="I69" s="174" t="s">
        <v>424</v>
      </c>
      <c r="J69" s="176" t="s">
        <v>425</v>
      </c>
      <c r="K69" s="176" t="s">
        <v>3</v>
      </c>
      <c r="L69" s="176" t="s">
        <v>573</v>
      </c>
      <c r="M69" s="176" t="s">
        <v>574</v>
      </c>
    </row>
    <row r="70" spans="1:14" s="2" customFormat="1" ht="15.75" customHeight="1" x14ac:dyDescent="0.25">
      <c r="A70" s="51"/>
      <c r="B70" s="187" t="s">
        <v>743</v>
      </c>
      <c r="C70" s="187"/>
      <c r="D70" s="187"/>
      <c r="E70" s="187"/>
      <c r="F70" s="107" t="s">
        <v>427</v>
      </c>
      <c r="G70" s="187" t="s">
        <v>743</v>
      </c>
      <c r="H70" s="187"/>
      <c r="I70" s="108" t="s">
        <v>427</v>
      </c>
      <c r="J70" s="109"/>
      <c r="K70" s="109"/>
      <c r="L70" s="109"/>
      <c r="M70" s="109" t="s">
        <v>680</v>
      </c>
      <c r="N70" s="82"/>
    </row>
    <row r="71" spans="1:14" ht="27" customHeight="1" x14ac:dyDescent="0.25">
      <c r="B71" s="158">
        <v>1</v>
      </c>
      <c r="C71" s="112" t="s">
        <v>887</v>
      </c>
      <c r="D71" s="158" t="s">
        <v>551</v>
      </c>
      <c r="E71" s="158" t="s">
        <v>188</v>
      </c>
      <c r="F71" s="167">
        <v>1812</v>
      </c>
      <c r="G71" s="158" t="s">
        <v>531</v>
      </c>
      <c r="H71" s="158" t="s">
        <v>1</v>
      </c>
      <c r="I71" s="167">
        <v>906</v>
      </c>
      <c r="J71" s="115">
        <v>89262724.958904088</v>
      </c>
      <c r="K71" s="115">
        <v>60926101.684294254</v>
      </c>
      <c r="L71" s="115">
        <v>71548752.534883827</v>
      </c>
      <c r="M71" s="111">
        <f>SUM(J71:L71)</f>
        <v>221737579.17808217</v>
      </c>
    </row>
    <row r="72" spans="1:14" ht="22.5" customHeight="1" x14ac:dyDescent="0.25">
      <c r="B72" s="190">
        <v>2</v>
      </c>
      <c r="C72" s="185" t="s">
        <v>888</v>
      </c>
      <c r="D72" s="190" t="s">
        <v>551</v>
      </c>
      <c r="E72" s="158" t="s">
        <v>189</v>
      </c>
      <c r="F72" s="199">
        <v>2407</v>
      </c>
      <c r="G72" s="158" t="s">
        <v>678</v>
      </c>
      <c r="H72" s="158" t="s">
        <v>1</v>
      </c>
      <c r="I72" s="167">
        <v>1140</v>
      </c>
      <c r="J72" s="115">
        <v>57317626.938630141</v>
      </c>
      <c r="K72" s="115">
        <v>31237628.657794885</v>
      </c>
      <c r="L72" s="115">
        <v>33890720.273821555</v>
      </c>
      <c r="M72" s="111">
        <f>SUM(J72:L72)</f>
        <v>122445975.87024659</v>
      </c>
    </row>
    <row r="73" spans="1:14" ht="22.5" customHeight="1" x14ac:dyDescent="0.25">
      <c r="B73" s="190"/>
      <c r="C73" s="185"/>
      <c r="D73" s="190"/>
      <c r="E73" s="158" t="s">
        <v>190</v>
      </c>
      <c r="F73" s="199"/>
      <c r="G73" s="158" t="s">
        <v>467</v>
      </c>
      <c r="H73" s="158" t="s">
        <v>10</v>
      </c>
      <c r="I73" s="167">
        <v>1117</v>
      </c>
      <c r="J73" s="115">
        <v>69934582.595505118</v>
      </c>
      <c r="K73" s="115">
        <v>87636477.97797367</v>
      </c>
      <c r="L73" s="115">
        <v>48542813.541803718</v>
      </c>
      <c r="M73" s="111">
        <f>SUM(J73:L73)</f>
        <v>206113874.11528251</v>
      </c>
    </row>
    <row r="74" spans="1:14" ht="28.5" customHeight="1" x14ac:dyDescent="0.25">
      <c r="B74" s="158">
        <v>3</v>
      </c>
      <c r="C74" s="112" t="s">
        <v>889</v>
      </c>
      <c r="D74" s="158" t="s">
        <v>551</v>
      </c>
      <c r="E74" s="158" t="s">
        <v>671</v>
      </c>
      <c r="F74" s="167">
        <v>3245.08</v>
      </c>
      <c r="G74" s="158" t="s">
        <v>674</v>
      </c>
      <c r="H74" s="158" t="s">
        <v>1</v>
      </c>
      <c r="I74" s="167">
        <v>3245.08</v>
      </c>
      <c r="J74" s="115">
        <v>279774362.35616446</v>
      </c>
      <c r="K74" s="115">
        <v>161056575.30032164</v>
      </c>
      <c r="L74" s="115">
        <v>29549547.381185219</v>
      </c>
      <c r="M74" s="111">
        <f>SUM(J74:L74)</f>
        <v>470380485.03767133</v>
      </c>
    </row>
    <row r="75" spans="1:14" s="2" customFormat="1" ht="22.5" customHeight="1" x14ac:dyDescent="0.25">
      <c r="A75" s="51"/>
      <c r="B75" s="108"/>
      <c r="C75" s="108"/>
      <c r="D75" s="245" t="s">
        <v>551</v>
      </c>
      <c r="E75" s="245"/>
      <c r="F75" s="249" t="s">
        <v>4</v>
      </c>
      <c r="G75" s="249"/>
      <c r="H75" s="249"/>
      <c r="I75" s="101" t="s">
        <v>903</v>
      </c>
      <c r="J75" s="179">
        <f>SUM(J70:J74)</f>
        <v>496289296.84920382</v>
      </c>
      <c r="K75" s="179">
        <f>SUM(K70:K74)</f>
        <v>340856783.62038445</v>
      </c>
      <c r="L75" s="179">
        <f>SUM(L70:L74)</f>
        <v>183531833.73169434</v>
      </c>
      <c r="M75" s="179">
        <f>SUM(M70:M74)</f>
        <v>1020677914.2012826</v>
      </c>
      <c r="N75" s="89"/>
    </row>
    <row r="76" spans="1:14" s="1" customFormat="1" x14ac:dyDescent="0.25">
      <c r="A76" s="51"/>
      <c r="C76" s="4"/>
      <c r="F76" s="3"/>
      <c r="J76" s="5"/>
      <c r="K76" s="53">
        <f>SUM(K75:L75)</f>
        <v>524388617.3520788</v>
      </c>
      <c r="L76" s="5"/>
      <c r="M76" s="5"/>
      <c r="N76" s="82"/>
    </row>
    <row r="77" spans="1:14" s="1" customFormat="1" ht="12" thickBot="1" x14ac:dyDescent="0.3">
      <c r="A77" s="51"/>
      <c r="C77" s="4"/>
      <c r="F77" s="3"/>
      <c r="J77" s="5"/>
      <c r="K77" s="53"/>
      <c r="L77" s="5"/>
      <c r="M77" s="5"/>
      <c r="N77" s="82"/>
    </row>
    <row r="78" spans="1:14" s="2" customFormat="1" ht="22.5" customHeight="1" thickBot="1" x14ac:dyDescent="0.3">
      <c r="A78" s="51"/>
      <c r="C78" s="239" t="s">
        <v>997</v>
      </c>
      <c r="D78" s="240"/>
      <c r="E78" s="241"/>
      <c r="F78" s="246" t="s">
        <v>619</v>
      </c>
      <c r="G78" s="247"/>
      <c r="H78" s="248"/>
      <c r="I78" s="39" t="s">
        <v>903</v>
      </c>
      <c r="J78" s="58">
        <f>SUM(J35+J50+J66+J75)</f>
        <v>1713272384.4579096</v>
      </c>
      <c r="K78" s="58">
        <f>SUM(K35+K50+K66+K75)</f>
        <v>919746827.80791163</v>
      </c>
      <c r="L78" s="58">
        <f>SUM(L35+L50+L66+L75)</f>
        <v>510389627.8105644</v>
      </c>
      <c r="M78" s="58">
        <f>SUM(J78+K79)</f>
        <v>3143408840.0763855</v>
      </c>
      <c r="N78" s="82"/>
    </row>
    <row r="79" spans="1:14" ht="22.5" customHeight="1" thickBot="1" x14ac:dyDescent="0.3">
      <c r="B79" s="2"/>
      <c r="C79" s="242"/>
      <c r="D79" s="243"/>
      <c r="E79" s="244"/>
      <c r="F79" s="246" t="s">
        <v>679</v>
      </c>
      <c r="G79" s="247"/>
      <c r="H79" s="248"/>
      <c r="I79" s="224" t="s">
        <v>903</v>
      </c>
      <c r="J79" s="225"/>
      <c r="K79" s="59">
        <f>SUM(K78+L78)</f>
        <v>1430136455.6184759</v>
      </c>
      <c r="L79" s="60"/>
      <c r="M79" s="55" t="s">
        <v>743</v>
      </c>
    </row>
    <row r="80" spans="1:14" x14ac:dyDescent="0.25">
      <c r="B80" s="2"/>
    </row>
    <row r="81" spans="1:14" x14ac:dyDescent="0.25">
      <c r="B81" s="2"/>
    </row>
    <row r="82" spans="1:14" x14ac:dyDescent="0.25">
      <c r="B82" s="2"/>
    </row>
    <row r="83" spans="1:14" hidden="1" x14ac:dyDescent="0.25">
      <c r="B83" s="2"/>
    </row>
    <row r="84" spans="1:14" hidden="1" x14ac:dyDescent="0.25">
      <c r="B84" s="2"/>
    </row>
    <row r="85" spans="1:14" hidden="1" x14ac:dyDescent="0.25">
      <c r="B85" s="2"/>
    </row>
    <row r="86" spans="1:14" hidden="1" x14ac:dyDescent="0.25">
      <c r="B86" s="2"/>
    </row>
    <row r="87" spans="1:14" hidden="1" x14ac:dyDescent="0.25">
      <c r="B87" s="2"/>
    </row>
    <row r="88" spans="1:14" hidden="1" x14ac:dyDescent="0.25">
      <c r="B88" s="2"/>
    </row>
    <row r="89" spans="1:14" hidden="1" x14ac:dyDescent="0.25">
      <c r="B89" s="2"/>
    </row>
    <row r="90" spans="1:14" hidden="1" x14ac:dyDescent="0.25">
      <c r="B90" s="2"/>
    </row>
    <row r="91" spans="1:14" hidden="1" x14ac:dyDescent="0.25">
      <c r="A91" s="52"/>
      <c r="B91" s="2"/>
      <c r="N91" s="83"/>
    </row>
    <row r="92" spans="1:14" hidden="1" x14ac:dyDescent="0.25">
      <c r="B92" s="2"/>
    </row>
    <row r="93" spans="1:14" hidden="1" x14ac:dyDescent="0.25">
      <c r="B93" s="2"/>
    </row>
    <row r="94" spans="1:14" hidden="1" x14ac:dyDescent="0.25">
      <c r="B94" s="2"/>
    </row>
    <row r="95" spans="1:14" hidden="1" x14ac:dyDescent="0.25">
      <c r="B95" s="2"/>
    </row>
    <row r="96" spans="1:14" hidden="1" x14ac:dyDescent="0.25">
      <c r="B96" s="2"/>
    </row>
    <row r="97" spans="1:14" hidden="1" x14ac:dyDescent="0.25">
      <c r="A97" s="52"/>
      <c r="B97" s="2"/>
      <c r="N97" s="83"/>
    </row>
    <row r="98" spans="1:14" hidden="1" x14ac:dyDescent="0.25">
      <c r="B98" s="2"/>
    </row>
    <row r="99" spans="1:14" hidden="1" x14ac:dyDescent="0.25">
      <c r="B99" s="2"/>
    </row>
    <row r="100" spans="1:14" hidden="1" x14ac:dyDescent="0.25">
      <c r="B100" s="2"/>
    </row>
    <row r="101" spans="1:14" hidden="1" x14ac:dyDescent="0.25">
      <c r="B101" s="2"/>
    </row>
    <row r="102" spans="1:14" hidden="1" x14ac:dyDescent="0.25">
      <c r="B102" s="2"/>
    </row>
    <row r="103" spans="1:14" hidden="1" x14ac:dyDescent="0.25">
      <c r="B103" s="2"/>
    </row>
    <row r="104" spans="1:14" hidden="1" x14ac:dyDescent="0.25">
      <c r="B104" s="2"/>
    </row>
    <row r="105" spans="1:14" hidden="1" x14ac:dyDescent="0.25">
      <c r="B105" s="2"/>
    </row>
    <row r="106" spans="1:14" hidden="1" x14ac:dyDescent="0.25">
      <c r="A106" s="52"/>
      <c r="B106" s="2"/>
      <c r="N106" s="83"/>
    </row>
    <row r="107" spans="1:14" hidden="1" x14ac:dyDescent="0.25">
      <c r="B107" s="2"/>
    </row>
    <row r="108" spans="1:14" hidden="1" x14ac:dyDescent="0.25">
      <c r="B108" s="2"/>
    </row>
    <row r="109" spans="1:14" hidden="1" x14ac:dyDescent="0.25">
      <c r="B109" s="2"/>
    </row>
    <row r="110" spans="1:14" hidden="1" x14ac:dyDescent="0.25">
      <c r="B110" s="2"/>
    </row>
    <row r="111" spans="1:14" hidden="1" x14ac:dyDescent="0.25">
      <c r="B111" s="2"/>
    </row>
    <row r="112" spans="1:14" hidden="1" x14ac:dyDescent="0.25">
      <c r="A112" s="52"/>
      <c r="B112" s="2"/>
      <c r="N112" s="83"/>
    </row>
    <row r="113" spans="1:14" hidden="1" x14ac:dyDescent="0.25">
      <c r="B113" s="2"/>
    </row>
    <row r="114" spans="1:14" hidden="1" x14ac:dyDescent="0.25">
      <c r="B114" s="2"/>
    </row>
    <row r="115" spans="1:14" hidden="1" x14ac:dyDescent="0.25">
      <c r="B115" s="2"/>
    </row>
    <row r="116" spans="1:14" hidden="1" x14ac:dyDescent="0.25">
      <c r="A116" s="52"/>
      <c r="B116" s="2"/>
      <c r="N116" s="83"/>
    </row>
    <row r="117" spans="1:14" hidden="1" x14ac:dyDescent="0.25">
      <c r="B117" s="2"/>
    </row>
    <row r="119" spans="1:14" x14ac:dyDescent="0.25"/>
    <row r="120" spans="1:14" x14ac:dyDescent="0.25"/>
    <row r="121" spans="1:14" x14ac:dyDescent="0.25"/>
    <row r="122" spans="1:14" hidden="1" x14ac:dyDescent="0.25">
      <c r="A122" s="52"/>
      <c r="N122" s="83"/>
    </row>
    <row r="123" spans="1:14" x14ac:dyDescent="0.25"/>
    <row r="124" spans="1:14" x14ac:dyDescent="0.25"/>
    <row r="125" spans="1:14" x14ac:dyDescent="0.25"/>
    <row r="126" spans="1:14" hidden="1" x14ac:dyDescent="0.25">
      <c r="A126" s="52"/>
      <c r="N126" s="83"/>
    </row>
    <row r="127" spans="1:14" x14ac:dyDescent="0.25"/>
    <row r="128" spans="1:14" x14ac:dyDescent="0.25"/>
    <row r="129" spans="1:14" x14ac:dyDescent="0.25"/>
    <row r="130" spans="1:14" x14ac:dyDescent="0.25"/>
    <row r="132" spans="1:14" hidden="1" x14ac:dyDescent="0.25">
      <c r="A132" s="52"/>
      <c r="N132" s="83"/>
    </row>
    <row r="135" spans="1:14" x14ac:dyDescent="0.25"/>
    <row r="136" spans="1:14" x14ac:dyDescent="0.25"/>
    <row r="137" spans="1:14" x14ac:dyDescent="0.25"/>
    <row r="138" spans="1:14" x14ac:dyDescent="0.25"/>
    <row r="139" spans="1:14" x14ac:dyDescent="0.25"/>
    <row r="141" spans="1:14" hidden="1" x14ac:dyDescent="0.25">
      <c r="A141" s="52"/>
      <c r="N141" s="83"/>
    </row>
    <row r="142" spans="1:14" x14ac:dyDescent="0.25"/>
    <row r="143" spans="1:14" hidden="1" x14ac:dyDescent="0.25">
      <c r="D143" s="6"/>
      <c r="E143" s="6"/>
      <c r="F143" s="7"/>
      <c r="G143" s="6"/>
      <c r="H143" s="6"/>
      <c r="I143" s="6"/>
      <c r="J143" s="9"/>
      <c r="K143" s="9"/>
      <c r="L143" s="9"/>
      <c r="M143" s="9"/>
    </row>
    <row r="144" spans="1:14" hidden="1" x14ac:dyDescent="0.25">
      <c r="D144" s="6"/>
      <c r="E144" s="6"/>
      <c r="F144" s="7"/>
      <c r="G144" s="6"/>
      <c r="H144" s="6"/>
      <c r="I144" s="6"/>
      <c r="J144" s="9"/>
      <c r="K144" s="9"/>
      <c r="L144" s="9"/>
      <c r="M144" s="9"/>
    </row>
    <row r="145" spans="1:14" hidden="1" x14ac:dyDescent="0.25">
      <c r="D145" s="10"/>
      <c r="E145" s="10"/>
      <c r="F145" s="13"/>
      <c r="G145" s="10"/>
      <c r="H145" s="10"/>
      <c r="I145" s="10"/>
      <c r="J145" s="15"/>
      <c r="K145" s="15"/>
      <c r="L145" s="15"/>
      <c r="M145" s="15"/>
    </row>
    <row r="146" spans="1:14" hidden="1" x14ac:dyDescent="0.25">
      <c r="D146" s="10"/>
      <c r="E146" s="10"/>
      <c r="F146" s="13"/>
      <c r="G146" s="10"/>
      <c r="H146" s="10"/>
      <c r="I146" s="10"/>
      <c r="J146" s="15"/>
      <c r="K146" s="15"/>
      <c r="L146" s="15"/>
      <c r="M146" s="15"/>
    </row>
    <row r="147" spans="1:14" hidden="1" x14ac:dyDescent="0.25">
      <c r="A147" s="52"/>
      <c r="D147" s="10"/>
      <c r="E147" s="10"/>
      <c r="F147" s="13"/>
      <c r="G147" s="10"/>
      <c r="H147" s="10"/>
      <c r="I147" s="10"/>
      <c r="J147" s="15"/>
      <c r="K147" s="15"/>
      <c r="L147" s="15"/>
      <c r="M147" s="15"/>
      <c r="N147" s="83"/>
    </row>
    <row r="148" spans="1:14" hidden="1" x14ac:dyDescent="0.25">
      <c r="D148" s="10"/>
      <c r="E148" s="10"/>
      <c r="F148" s="13"/>
      <c r="G148" s="10"/>
      <c r="H148" s="10"/>
      <c r="I148" s="10"/>
      <c r="J148" s="15"/>
      <c r="K148" s="15"/>
      <c r="L148" s="15"/>
      <c r="M148" s="15"/>
    </row>
    <row r="149" spans="1:14" hidden="1" x14ac:dyDescent="0.25">
      <c r="D149" s="10"/>
      <c r="E149" s="10"/>
      <c r="F149" s="13"/>
      <c r="G149" s="10"/>
      <c r="H149" s="10"/>
      <c r="I149" s="10"/>
      <c r="J149" s="15"/>
      <c r="K149" s="15"/>
      <c r="L149" s="15"/>
      <c r="M149" s="15"/>
    </row>
    <row r="150" spans="1:14" hidden="1" x14ac:dyDescent="0.25">
      <c r="A150" s="52"/>
      <c r="D150" s="10"/>
      <c r="E150" s="10"/>
      <c r="F150" s="13"/>
      <c r="G150" s="10"/>
      <c r="H150" s="10"/>
      <c r="I150" s="10"/>
      <c r="J150" s="15"/>
      <c r="K150" s="15"/>
      <c r="L150" s="15"/>
      <c r="M150" s="15"/>
      <c r="N150" s="83"/>
    </row>
    <row r="151" spans="1:14" hidden="1" x14ac:dyDescent="0.25">
      <c r="D151" s="10"/>
      <c r="E151" s="10"/>
      <c r="F151" s="13"/>
      <c r="G151" s="10"/>
      <c r="H151" s="10"/>
      <c r="I151" s="10"/>
      <c r="J151" s="15"/>
      <c r="K151" s="15"/>
      <c r="L151" s="15"/>
      <c r="M151" s="15"/>
    </row>
    <row r="152" spans="1:14" hidden="1" x14ac:dyDescent="0.25">
      <c r="D152" s="10"/>
      <c r="E152" s="10"/>
      <c r="F152" s="13"/>
      <c r="G152" s="10"/>
      <c r="H152" s="10"/>
      <c r="I152" s="10"/>
      <c r="J152" s="15"/>
      <c r="K152" s="15"/>
      <c r="L152" s="15"/>
      <c r="M152" s="15"/>
    </row>
    <row r="153" spans="1:14" hidden="1" x14ac:dyDescent="0.25">
      <c r="D153" s="10"/>
      <c r="E153" s="10"/>
      <c r="F153" s="13"/>
      <c r="G153" s="10"/>
      <c r="H153" s="10"/>
      <c r="I153" s="10"/>
      <c r="J153" s="15"/>
      <c r="K153" s="15"/>
      <c r="L153" s="15"/>
      <c r="M153" s="15"/>
    </row>
    <row r="154" spans="1:14" hidden="1" x14ac:dyDescent="0.25">
      <c r="D154" s="10"/>
      <c r="E154" s="10"/>
      <c r="F154" s="13"/>
      <c r="G154" s="10"/>
      <c r="H154" s="10"/>
      <c r="I154" s="10"/>
      <c r="J154" s="15"/>
      <c r="K154" s="15"/>
      <c r="L154" s="15"/>
      <c r="M154" s="15"/>
    </row>
    <row r="155" spans="1:14" hidden="1" x14ac:dyDescent="0.25">
      <c r="A155" s="52"/>
      <c r="D155" s="10"/>
      <c r="E155" s="10"/>
      <c r="F155" s="13"/>
      <c r="G155" s="10"/>
      <c r="H155" s="10"/>
      <c r="I155" s="10"/>
      <c r="J155" s="15"/>
      <c r="K155" s="15"/>
      <c r="L155" s="15"/>
      <c r="M155" s="15"/>
      <c r="N155" s="83"/>
    </row>
    <row r="156" spans="1:14" hidden="1" x14ac:dyDescent="0.25">
      <c r="A156" s="52"/>
      <c r="D156" s="10"/>
      <c r="E156" s="10"/>
      <c r="F156" s="13"/>
      <c r="G156" s="10"/>
      <c r="H156" s="10"/>
      <c r="I156" s="10"/>
      <c r="J156" s="15"/>
      <c r="K156" s="15"/>
      <c r="L156" s="15"/>
      <c r="M156" s="15"/>
      <c r="N156" s="83"/>
    </row>
    <row r="157" spans="1:14" hidden="1" x14ac:dyDescent="0.25">
      <c r="D157" s="10"/>
      <c r="E157" s="10"/>
      <c r="F157" s="13"/>
      <c r="G157" s="10"/>
      <c r="H157" s="10"/>
      <c r="I157" s="10"/>
      <c r="J157" s="15"/>
      <c r="K157" s="15"/>
      <c r="L157" s="15"/>
      <c r="M157" s="15"/>
    </row>
    <row r="158" spans="1:14" hidden="1" x14ac:dyDescent="0.25">
      <c r="D158" s="10"/>
      <c r="E158" s="10"/>
      <c r="F158" s="13"/>
      <c r="G158" s="10"/>
      <c r="H158" s="10"/>
      <c r="I158" s="10"/>
      <c r="J158" s="15"/>
      <c r="K158" s="15"/>
      <c r="L158" s="15"/>
      <c r="M158" s="15"/>
    </row>
    <row r="159" spans="1:14" hidden="1" x14ac:dyDescent="0.25">
      <c r="D159" s="10"/>
      <c r="E159" s="10"/>
      <c r="F159" s="13"/>
      <c r="G159" s="10"/>
      <c r="H159" s="10"/>
      <c r="I159" s="10"/>
      <c r="J159" s="15"/>
      <c r="K159" s="15"/>
      <c r="L159" s="15"/>
      <c r="M159" s="15"/>
    </row>
    <row r="160" spans="1:14" hidden="1" x14ac:dyDescent="0.25">
      <c r="D160" s="10"/>
      <c r="E160" s="10"/>
      <c r="F160" s="13"/>
      <c r="G160" s="10"/>
      <c r="H160" s="10"/>
      <c r="I160" s="10"/>
      <c r="J160" s="15"/>
      <c r="K160" s="15"/>
      <c r="L160" s="15"/>
      <c r="M160" s="15"/>
    </row>
    <row r="161" spans="4:13" hidden="1" x14ac:dyDescent="0.25">
      <c r="D161" s="10"/>
      <c r="E161" s="10"/>
      <c r="F161" s="13"/>
      <c r="G161" s="10"/>
      <c r="H161" s="10"/>
      <c r="I161" s="10"/>
      <c r="J161" s="15"/>
      <c r="K161" s="15"/>
      <c r="L161" s="15"/>
      <c r="M161" s="15"/>
    </row>
    <row r="162" spans="4:13" hidden="1" x14ac:dyDescent="0.25">
      <c r="D162" s="10"/>
      <c r="E162" s="10"/>
      <c r="F162" s="13"/>
      <c r="G162" s="10"/>
      <c r="H162" s="10"/>
      <c r="I162" s="10"/>
      <c r="J162" s="15"/>
      <c r="K162" s="15"/>
      <c r="L162" s="15"/>
      <c r="M162" s="15"/>
    </row>
    <row r="163" spans="4:13" hidden="1" x14ac:dyDescent="0.25">
      <c r="D163" s="10"/>
      <c r="E163" s="10"/>
      <c r="F163" s="13"/>
      <c r="G163" s="10"/>
      <c r="H163" s="10"/>
      <c r="I163" s="10"/>
      <c r="J163" s="15"/>
      <c r="K163" s="15"/>
      <c r="L163" s="15"/>
      <c r="M163" s="15"/>
    </row>
    <row r="164" spans="4:13" hidden="1" x14ac:dyDescent="0.25">
      <c r="D164" s="10"/>
      <c r="E164" s="10"/>
      <c r="F164" s="13"/>
      <c r="G164" s="10"/>
      <c r="H164" s="10"/>
      <c r="I164" s="10"/>
      <c r="J164" s="15"/>
      <c r="K164" s="15"/>
      <c r="L164" s="15"/>
      <c r="M164" s="15"/>
    </row>
    <row r="165" spans="4:13" hidden="1" x14ac:dyDescent="0.25">
      <c r="D165" s="10"/>
      <c r="E165" s="10"/>
      <c r="F165" s="13"/>
      <c r="G165" s="10"/>
      <c r="H165" s="10"/>
      <c r="I165" s="10"/>
      <c r="J165" s="15"/>
      <c r="K165" s="15"/>
      <c r="L165" s="15"/>
      <c r="M165" s="15"/>
    </row>
    <row r="166" spans="4:13" hidden="1" x14ac:dyDescent="0.25">
      <c r="D166" s="10"/>
      <c r="E166" s="10"/>
      <c r="F166" s="13"/>
      <c r="G166" s="10"/>
      <c r="H166" s="10"/>
      <c r="I166" s="10"/>
      <c r="J166" s="15"/>
      <c r="K166" s="15"/>
      <c r="L166" s="15"/>
      <c r="M166" s="15"/>
    </row>
    <row r="167" spans="4:13" hidden="1" x14ac:dyDescent="0.25">
      <c r="D167" s="10"/>
      <c r="E167" s="10"/>
      <c r="F167" s="13"/>
      <c r="G167" s="10"/>
      <c r="H167" s="10"/>
      <c r="I167" s="10"/>
      <c r="J167" s="15"/>
      <c r="K167" s="15"/>
      <c r="L167" s="15"/>
      <c r="M167" s="15"/>
    </row>
    <row r="168" spans="4:13" x14ac:dyDescent="0.25"/>
    <row r="169" spans="4:13" x14ac:dyDescent="0.25"/>
    <row r="170" spans="4:13" x14ac:dyDescent="0.25"/>
    <row r="171" spans="4:13" x14ac:dyDescent="0.25"/>
    <row r="172" spans="4:13" x14ac:dyDescent="0.25"/>
    <row r="173" spans="4:13" x14ac:dyDescent="0.25"/>
    <row r="174" spans="4:13" x14ac:dyDescent="0.25"/>
    <row r="175" spans="4:13" x14ac:dyDescent="0.25"/>
    <row r="176" spans="4:13" x14ac:dyDescent="0.25"/>
    <row r="177" x14ac:dyDescent="0.25"/>
    <row r="178" x14ac:dyDescent="0.25"/>
    <row r="179" x14ac:dyDescent="0.25"/>
    <row r="180" x14ac:dyDescent="0.25"/>
  </sheetData>
  <mergeCells count="70">
    <mergeCell ref="F44:F45"/>
    <mergeCell ref="F46:F47"/>
    <mergeCell ref="F64:F65"/>
    <mergeCell ref="B2:M2"/>
    <mergeCell ref="D35:E35"/>
    <mergeCell ref="D50:E50"/>
    <mergeCell ref="F10:F12"/>
    <mergeCell ref="G5:H5"/>
    <mergeCell ref="G40:H40"/>
    <mergeCell ref="B15:B16"/>
    <mergeCell ref="D15:D16"/>
    <mergeCell ref="F15:F16"/>
    <mergeCell ref="C15:C16"/>
    <mergeCell ref="B6:B7"/>
    <mergeCell ref="D6:D7"/>
    <mergeCell ref="F6:F7"/>
    <mergeCell ref="C10:C12"/>
    <mergeCell ref="B10:B12"/>
    <mergeCell ref="D10:D12"/>
    <mergeCell ref="C6:C7"/>
    <mergeCell ref="D41:D42"/>
    <mergeCell ref="B23:B25"/>
    <mergeCell ref="C33:C34"/>
    <mergeCell ref="B33:B34"/>
    <mergeCell ref="F23:F25"/>
    <mergeCell ref="D23:D25"/>
    <mergeCell ref="C23:C25"/>
    <mergeCell ref="F27:F29"/>
    <mergeCell ref="F35:H35"/>
    <mergeCell ref="B46:B47"/>
    <mergeCell ref="B44:B45"/>
    <mergeCell ref="F41:F42"/>
    <mergeCell ref="C27:C29"/>
    <mergeCell ref="C46:C47"/>
    <mergeCell ref="D46:D47"/>
    <mergeCell ref="D44:D45"/>
    <mergeCell ref="C44:C45"/>
    <mergeCell ref="C30:C31"/>
    <mergeCell ref="C41:C42"/>
    <mergeCell ref="B41:B42"/>
    <mergeCell ref="B30:B31"/>
    <mergeCell ref="B27:B29"/>
    <mergeCell ref="D27:D29"/>
    <mergeCell ref="D30:D31"/>
    <mergeCell ref="F50:H50"/>
    <mergeCell ref="F75:H75"/>
    <mergeCell ref="G55:H55"/>
    <mergeCell ref="B72:B73"/>
    <mergeCell ref="D72:D73"/>
    <mergeCell ref="F72:F73"/>
    <mergeCell ref="F61:F63"/>
    <mergeCell ref="G70:H70"/>
    <mergeCell ref="C61:C63"/>
    <mergeCell ref="B61:B63"/>
    <mergeCell ref="C72:C73"/>
    <mergeCell ref="C64:C65"/>
    <mergeCell ref="B64:B65"/>
    <mergeCell ref="F66:H66"/>
    <mergeCell ref="I79:J79"/>
    <mergeCell ref="C78:E79"/>
    <mergeCell ref="D75:E75"/>
    <mergeCell ref="F79:H79"/>
    <mergeCell ref="F58:F59"/>
    <mergeCell ref="C58:C59"/>
    <mergeCell ref="F78:H78"/>
    <mergeCell ref="B70:E70"/>
    <mergeCell ref="D66:E66"/>
    <mergeCell ref="D61:D63"/>
    <mergeCell ref="B58:B59"/>
    <mergeCell ref="D58:D59"/>
  </mergeCells>
  <printOptions horizontalCentered="1"/>
  <pageMargins left="9.8425196850393706E-2" right="9.8425196850393706E-2" top="9.8425196850393706E-2" bottom="9.8425196850393706E-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9"/>
  <sheetViews>
    <sheetView showGridLines="0" tabSelected="1" workbookViewId="0">
      <selection activeCell="D10" sqref="D10"/>
    </sheetView>
  </sheetViews>
  <sheetFormatPr defaultColWidth="0" defaultRowHeight="12.75" zeroHeight="1" x14ac:dyDescent="0.25"/>
  <cols>
    <col min="1" max="1" width="3.5703125" style="25" customWidth="1"/>
    <col min="2" max="2" width="2.85546875" style="25" customWidth="1"/>
    <col min="3" max="3" width="5.28515625" style="25" customWidth="1"/>
    <col min="4" max="4" width="21.28515625" style="28" customWidth="1"/>
    <col min="5" max="5" width="20.5703125" style="31" customWidth="1"/>
    <col min="6" max="6" width="20.7109375" style="31" customWidth="1"/>
    <col min="7" max="8" width="21.5703125" style="31" customWidth="1"/>
    <col min="9" max="9" width="2.85546875" style="25" customWidth="1"/>
    <col min="10" max="10" width="3.5703125" style="25" customWidth="1"/>
    <col min="11" max="258" width="9.140625" style="25" hidden="1"/>
    <col min="259" max="259" width="0.7109375" style="25" hidden="1"/>
    <col min="260" max="260" width="5.28515625" style="25" hidden="1"/>
    <col min="261" max="261" width="21.28515625" style="25" hidden="1"/>
    <col min="262" max="262" width="15.85546875" style="25" hidden="1"/>
    <col min="263" max="263" width="16.28515625" style="25" hidden="1"/>
    <col min="264" max="264" width="15.140625" style="25" hidden="1"/>
    <col min="265" max="265" width="15.5703125" style="25" hidden="1"/>
    <col min="266" max="514" width="9.140625" style="25" hidden="1"/>
    <col min="515" max="515" width="0.7109375" style="25" hidden="1"/>
    <col min="516" max="516" width="5.28515625" style="25" hidden="1"/>
    <col min="517" max="517" width="21.28515625" style="25" hidden="1"/>
    <col min="518" max="518" width="15.85546875" style="25" hidden="1"/>
    <col min="519" max="519" width="16.28515625" style="25" hidden="1"/>
    <col min="520" max="520" width="15.140625" style="25" hidden="1"/>
    <col min="521" max="521" width="15.5703125" style="25" hidden="1"/>
    <col min="522" max="770" width="9.140625" style="25" hidden="1"/>
    <col min="771" max="771" width="0.7109375" style="25" hidden="1"/>
    <col min="772" max="772" width="5.28515625" style="25" hidden="1"/>
    <col min="773" max="773" width="21.28515625" style="25" hidden="1"/>
    <col min="774" max="774" width="15.85546875" style="25" hidden="1"/>
    <col min="775" max="775" width="16.28515625" style="25" hidden="1"/>
    <col min="776" max="776" width="15.140625" style="25" hidden="1"/>
    <col min="777" max="777" width="15.5703125" style="25" hidden="1"/>
    <col min="778" max="1026" width="9.140625" style="25" hidden="1"/>
    <col min="1027" max="1027" width="0.7109375" style="25" hidden="1"/>
    <col min="1028" max="1028" width="5.28515625" style="25" hidden="1"/>
    <col min="1029" max="1029" width="21.28515625" style="25" hidden="1"/>
    <col min="1030" max="1030" width="15.85546875" style="25" hidden="1"/>
    <col min="1031" max="1031" width="16.28515625" style="25" hidden="1"/>
    <col min="1032" max="1032" width="15.140625" style="25" hidden="1"/>
    <col min="1033" max="1033" width="15.5703125" style="25" hidden="1"/>
    <col min="1034" max="1282" width="9.140625" style="25" hidden="1"/>
    <col min="1283" max="1283" width="0.7109375" style="25" hidden="1"/>
    <col min="1284" max="1284" width="5.28515625" style="25" hidden="1"/>
    <col min="1285" max="1285" width="21.28515625" style="25" hidden="1"/>
    <col min="1286" max="1286" width="15.85546875" style="25" hidden="1"/>
    <col min="1287" max="1287" width="16.28515625" style="25" hidden="1"/>
    <col min="1288" max="1288" width="15.140625" style="25" hidden="1"/>
    <col min="1289" max="1289" width="15.5703125" style="25" hidden="1"/>
    <col min="1290" max="1538" width="9.140625" style="25" hidden="1"/>
    <col min="1539" max="1539" width="0.7109375" style="25" hidden="1"/>
    <col min="1540" max="1540" width="5.28515625" style="25" hidden="1"/>
    <col min="1541" max="1541" width="21.28515625" style="25" hidden="1"/>
    <col min="1542" max="1542" width="15.85546875" style="25" hidden="1"/>
    <col min="1543" max="1543" width="16.28515625" style="25" hidden="1"/>
    <col min="1544" max="1544" width="15.140625" style="25" hidden="1"/>
    <col min="1545" max="1545" width="15.5703125" style="25" hidden="1"/>
    <col min="1546" max="1794" width="9.140625" style="25" hidden="1"/>
    <col min="1795" max="1795" width="0.7109375" style="25" hidden="1"/>
    <col min="1796" max="1796" width="5.28515625" style="25" hidden="1"/>
    <col min="1797" max="1797" width="21.28515625" style="25" hidden="1"/>
    <col min="1798" max="1798" width="15.85546875" style="25" hidden="1"/>
    <col min="1799" max="1799" width="16.28515625" style="25" hidden="1"/>
    <col min="1800" max="1800" width="15.140625" style="25" hidden="1"/>
    <col min="1801" max="1801" width="15.5703125" style="25" hidden="1"/>
    <col min="1802" max="2050" width="9.140625" style="25" hidden="1"/>
    <col min="2051" max="2051" width="0.7109375" style="25" hidden="1"/>
    <col min="2052" max="2052" width="5.28515625" style="25" hidden="1"/>
    <col min="2053" max="2053" width="21.28515625" style="25" hidden="1"/>
    <col min="2054" max="2054" width="15.85546875" style="25" hidden="1"/>
    <col min="2055" max="2055" width="16.28515625" style="25" hidden="1"/>
    <col min="2056" max="2056" width="15.140625" style="25" hidden="1"/>
    <col min="2057" max="2057" width="15.5703125" style="25" hidden="1"/>
    <col min="2058" max="2306" width="9.140625" style="25" hidden="1"/>
    <col min="2307" max="2307" width="0.7109375" style="25" hidden="1"/>
    <col min="2308" max="2308" width="5.28515625" style="25" hidden="1"/>
    <col min="2309" max="2309" width="21.28515625" style="25" hidden="1"/>
    <col min="2310" max="2310" width="15.85546875" style="25" hidden="1"/>
    <col min="2311" max="2311" width="16.28515625" style="25" hidden="1"/>
    <col min="2312" max="2312" width="15.140625" style="25" hidden="1"/>
    <col min="2313" max="2313" width="15.5703125" style="25" hidden="1"/>
    <col min="2314" max="2562" width="9.140625" style="25" hidden="1"/>
    <col min="2563" max="2563" width="0.7109375" style="25" hidden="1"/>
    <col min="2564" max="2564" width="5.28515625" style="25" hidden="1"/>
    <col min="2565" max="2565" width="21.28515625" style="25" hidden="1"/>
    <col min="2566" max="2566" width="15.85546875" style="25" hidden="1"/>
    <col min="2567" max="2567" width="16.28515625" style="25" hidden="1"/>
    <col min="2568" max="2568" width="15.140625" style="25" hidden="1"/>
    <col min="2569" max="2569" width="15.5703125" style="25" hidden="1"/>
    <col min="2570" max="2818" width="9.140625" style="25" hidden="1"/>
    <col min="2819" max="2819" width="0.7109375" style="25" hidden="1"/>
    <col min="2820" max="2820" width="5.28515625" style="25" hidden="1"/>
    <col min="2821" max="2821" width="21.28515625" style="25" hidden="1"/>
    <col min="2822" max="2822" width="15.85546875" style="25" hidden="1"/>
    <col min="2823" max="2823" width="16.28515625" style="25" hidden="1"/>
    <col min="2824" max="2824" width="15.140625" style="25" hidden="1"/>
    <col min="2825" max="2825" width="15.5703125" style="25" hidden="1"/>
    <col min="2826" max="3074" width="9.140625" style="25" hidden="1"/>
    <col min="3075" max="3075" width="0.7109375" style="25" hidden="1"/>
    <col min="3076" max="3076" width="5.28515625" style="25" hidden="1"/>
    <col min="3077" max="3077" width="21.28515625" style="25" hidden="1"/>
    <col min="3078" max="3078" width="15.85546875" style="25" hidden="1"/>
    <col min="3079" max="3079" width="16.28515625" style="25" hidden="1"/>
    <col min="3080" max="3080" width="15.140625" style="25" hidden="1"/>
    <col min="3081" max="3081" width="15.5703125" style="25" hidden="1"/>
    <col min="3082" max="3330" width="9.140625" style="25" hidden="1"/>
    <col min="3331" max="3331" width="0.7109375" style="25" hidden="1"/>
    <col min="3332" max="3332" width="5.28515625" style="25" hidden="1"/>
    <col min="3333" max="3333" width="21.28515625" style="25" hidden="1"/>
    <col min="3334" max="3334" width="15.85546875" style="25" hidden="1"/>
    <col min="3335" max="3335" width="16.28515625" style="25" hidden="1"/>
    <col min="3336" max="3336" width="15.140625" style="25" hidden="1"/>
    <col min="3337" max="3337" width="15.5703125" style="25" hidden="1"/>
    <col min="3338" max="3586" width="9.140625" style="25" hidden="1"/>
    <col min="3587" max="3587" width="0.7109375" style="25" hidden="1"/>
    <col min="3588" max="3588" width="5.28515625" style="25" hidden="1"/>
    <col min="3589" max="3589" width="21.28515625" style="25" hidden="1"/>
    <col min="3590" max="3590" width="15.85546875" style="25" hidden="1"/>
    <col min="3591" max="3591" width="16.28515625" style="25" hidden="1"/>
    <col min="3592" max="3592" width="15.140625" style="25" hidden="1"/>
    <col min="3593" max="3593" width="15.5703125" style="25" hidden="1"/>
    <col min="3594" max="3842" width="9.140625" style="25" hidden="1"/>
    <col min="3843" max="3843" width="0.7109375" style="25" hidden="1"/>
    <col min="3844" max="3844" width="5.28515625" style="25" hidden="1"/>
    <col min="3845" max="3845" width="21.28515625" style="25" hidden="1"/>
    <col min="3846" max="3846" width="15.85546875" style="25" hidden="1"/>
    <col min="3847" max="3847" width="16.28515625" style="25" hidden="1"/>
    <col min="3848" max="3848" width="15.140625" style="25" hidden="1"/>
    <col min="3849" max="3849" width="15.5703125" style="25" hidden="1"/>
    <col min="3850" max="4098" width="9.140625" style="25" hidden="1"/>
    <col min="4099" max="4099" width="0.7109375" style="25" hidden="1"/>
    <col min="4100" max="4100" width="5.28515625" style="25" hidden="1"/>
    <col min="4101" max="4101" width="21.28515625" style="25" hidden="1"/>
    <col min="4102" max="4102" width="15.85546875" style="25" hidden="1"/>
    <col min="4103" max="4103" width="16.28515625" style="25" hidden="1"/>
    <col min="4104" max="4104" width="15.140625" style="25" hidden="1"/>
    <col min="4105" max="4105" width="15.5703125" style="25" hidden="1"/>
    <col min="4106" max="4354" width="9.140625" style="25" hidden="1"/>
    <col min="4355" max="4355" width="0.7109375" style="25" hidden="1"/>
    <col min="4356" max="4356" width="5.28515625" style="25" hidden="1"/>
    <col min="4357" max="4357" width="21.28515625" style="25" hidden="1"/>
    <col min="4358" max="4358" width="15.85546875" style="25" hidden="1"/>
    <col min="4359" max="4359" width="16.28515625" style="25" hidden="1"/>
    <col min="4360" max="4360" width="15.140625" style="25" hidden="1"/>
    <col min="4361" max="4361" width="15.5703125" style="25" hidden="1"/>
    <col min="4362" max="4610" width="9.140625" style="25" hidden="1"/>
    <col min="4611" max="4611" width="0.7109375" style="25" hidden="1"/>
    <col min="4612" max="4612" width="5.28515625" style="25" hidden="1"/>
    <col min="4613" max="4613" width="21.28515625" style="25" hidden="1"/>
    <col min="4614" max="4614" width="15.85546875" style="25" hidden="1"/>
    <col min="4615" max="4615" width="16.28515625" style="25" hidden="1"/>
    <col min="4616" max="4616" width="15.140625" style="25" hidden="1"/>
    <col min="4617" max="4617" width="15.5703125" style="25" hidden="1"/>
    <col min="4618" max="4866" width="9.140625" style="25" hidden="1"/>
    <col min="4867" max="4867" width="0.7109375" style="25" hidden="1"/>
    <col min="4868" max="4868" width="5.28515625" style="25" hidden="1"/>
    <col min="4869" max="4869" width="21.28515625" style="25" hidden="1"/>
    <col min="4870" max="4870" width="15.85546875" style="25" hidden="1"/>
    <col min="4871" max="4871" width="16.28515625" style="25" hidden="1"/>
    <col min="4872" max="4872" width="15.140625" style="25" hidden="1"/>
    <col min="4873" max="4873" width="15.5703125" style="25" hidden="1"/>
    <col min="4874" max="5122" width="9.140625" style="25" hidden="1"/>
    <col min="5123" max="5123" width="0.7109375" style="25" hidden="1"/>
    <col min="5124" max="5124" width="5.28515625" style="25" hidden="1"/>
    <col min="5125" max="5125" width="21.28515625" style="25" hidden="1"/>
    <col min="5126" max="5126" width="15.85546875" style="25" hidden="1"/>
    <col min="5127" max="5127" width="16.28515625" style="25" hidden="1"/>
    <col min="5128" max="5128" width="15.140625" style="25" hidden="1"/>
    <col min="5129" max="5129" width="15.5703125" style="25" hidden="1"/>
    <col min="5130" max="5378" width="9.140625" style="25" hidden="1"/>
    <col min="5379" max="5379" width="0.7109375" style="25" hidden="1"/>
    <col min="5380" max="5380" width="5.28515625" style="25" hidden="1"/>
    <col min="5381" max="5381" width="21.28515625" style="25" hidden="1"/>
    <col min="5382" max="5382" width="15.85546875" style="25" hidden="1"/>
    <col min="5383" max="5383" width="16.28515625" style="25" hidden="1"/>
    <col min="5384" max="5384" width="15.140625" style="25" hidden="1"/>
    <col min="5385" max="5385" width="15.5703125" style="25" hidden="1"/>
    <col min="5386" max="5634" width="9.140625" style="25" hidden="1"/>
    <col min="5635" max="5635" width="0.7109375" style="25" hidden="1"/>
    <col min="5636" max="5636" width="5.28515625" style="25" hidden="1"/>
    <col min="5637" max="5637" width="21.28515625" style="25" hidden="1"/>
    <col min="5638" max="5638" width="15.85546875" style="25" hidden="1"/>
    <col min="5639" max="5639" width="16.28515625" style="25" hidden="1"/>
    <col min="5640" max="5640" width="15.140625" style="25" hidden="1"/>
    <col min="5641" max="5641" width="15.5703125" style="25" hidden="1"/>
    <col min="5642" max="5890" width="9.140625" style="25" hidden="1"/>
    <col min="5891" max="5891" width="0.7109375" style="25" hidden="1"/>
    <col min="5892" max="5892" width="5.28515625" style="25" hidden="1"/>
    <col min="5893" max="5893" width="21.28515625" style="25" hidden="1"/>
    <col min="5894" max="5894" width="15.85546875" style="25" hidden="1"/>
    <col min="5895" max="5895" width="16.28515625" style="25" hidden="1"/>
    <col min="5896" max="5896" width="15.140625" style="25" hidden="1"/>
    <col min="5897" max="5897" width="15.5703125" style="25" hidden="1"/>
    <col min="5898" max="6146" width="9.140625" style="25" hidden="1"/>
    <col min="6147" max="6147" width="0.7109375" style="25" hidden="1"/>
    <col min="6148" max="6148" width="5.28515625" style="25" hidden="1"/>
    <col min="6149" max="6149" width="21.28515625" style="25" hidden="1"/>
    <col min="6150" max="6150" width="15.85546875" style="25" hidden="1"/>
    <col min="6151" max="6151" width="16.28515625" style="25" hidden="1"/>
    <col min="6152" max="6152" width="15.140625" style="25" hidden="1"/>
    <col min="6153" max="6153" width="15.5703125" style="25" hidden="1"/>
    <col min="6154" max="6402" width="9.140625" style="25" hidden="1"/>
    <col min="6403" max="6403" width="0.7109375" style="25" hidden="1"/>
    <col min="6404" max="6404" width="5.28515625" style="25" hidden="1"/>
    <col min="6405" max="6405" width="21.28515625" style="25" hidden="1"/>
    <col min="6406" max="6406" width="15.85546875" style="25" hidden="1"/>
    <col min="6407" max="6407" width="16.28515625" style="25" hidden="1"/>
    <col min="6408" max="6408" width="15.140625" style="25" hidden="1"/>
    <col min="6409" max="6409" width="15.5703125" style="25" hidden="1"/>
    <col min="6410" max="6658" width="9.140625" style="25" hidden="1"/>
    <col min="6659" max="6659" width="0.7109375" style="25" hidden="1"/>
    <col min="6660" max="6660" width="5.28515625" style="25" hidden="1"/>
    <col min="6661" max="6661" width="21.28515625" style="25" hidden="1"/>
    <col min="6662" max="6662" width="15.85546875" style="25" hidden="1"/>
    <col min="6663" max="6663" width="16.28515625" style="25" hidden="1"/>
    <col min="6664" max="6664" width="15.140625" style="25" hidden="1"/>
    <col min="6665" max="6665" width="15.5703125" style="25" hidden="1"/>
    <col min="6666" max="6914" width="9.140625" style="25" hidden="1"/>
    <col min="6915" max="6915" width="0.7109375" style="25" hidden="1"/>
    <col min="6916" max="6916" width="5.28515625" style="25" hidden="1"/>
    <col min="6917" max="6917" width="21.28515625" style="25" hidden="1"/>
    <col min="6918" max="6918" width="15.85546875" style="25" hidden="1"/>
    <col min="6919" max="6919" width="16.28515625" style="25" hidden="1"/>
    <col min="6920" max="6920" width="15.140625" style="25" hidden="1"/>
    <col min="6921" max="6921" width="15.5703125" style="25" hidden="1"/>
    <col min="6922" max="7170" width="9.140625" style="25" hidden="1"/>
    <col min="7171" max="7171" width="0.7109375" style="25" hidden="1"/>
    <col min="7172" max="7172" width="5.28515625" style="25" hidden="1"/>
    <col min="7173" max="7173" width="21.28515625" style="25" hidden="1"/>
    <col min="7174" max="7174" width="15.85546875" style="25" hidden="1"/>
    <col min="7175" max="7175" width="16.28515625" style="25" hidden="1"/>
    <col min="7176" max="7176" width="15.140625" style="25" hidden="1"/>
    <col min="7177" max="7177" width="15.5703125" style="25" hidden="1"/>
    <col min="7178" max="7426" width="9.140625" style="25" hidden="1"/>
    <col min="7427" max="7427" width="0.7109375" style="25" hidden="1"/>
    <col min="7428" max="7428" width="5.28515625" style="25" hidden="1"/>
    <col min="7429" max="7429" width="21.28515625" style="25" hidden="1"/>
    <col min="7430" max="7430" width="15.85546875" style="25" hidden="1"/>
    <col min="7431" max="7431" width="16.28515625" style="25" hidden="1"/>
    <col min="7432" max="7432" width="15.140625" style="25" hidden="1"/>
    <col min="7433" max="7433" width="15.5703125" style="25" hidden="1"/>
    <col min="7434" max="7682" width="9.140625" style="25" hidden="1"/>
    <col min="7683" max="7683" width="0.7109375" style="25" hidden="1"/>
    <col min="7684" max="7684" width="5.28515625" style="25" hidden="1"/>
    <col min="7685" max="7685" width="21.28515625" style="25" hidden="1"/>
    <col min="7686" max="7686" width="15.85546875" style="25" hidden="1"/>
    <col min="7687" max="7687" width="16.28515625" style="25" hidden="1"/>
    <col min="7688" max="7688" width="15.140625" style="25" hidden="1"/>
    <col min="7689" max="7689" width="15.5703125" style="25" hidden="1"/>
    <col min="7690" max="7938" width="9.140625" style="25" hidden="1"/>
    <col min="7939" max="7939" width="0.7109375" style="25" hidden="1"/>
    <col min="7940" max="7940" width="5.28515625" style="25" hidden="1"/>
    <col min="7941" max="7941" width="21.28515625" style="25" hidden="1"/>
    <col min="7942" max="7942" width="15.85546875" style="25" hidden="1"/>
    <col min="7943" max="7943" width="16.28515625" style="25" hidden="1"/>
    <col min="7944" max="7944" width="15.140625" style="25" hidden="1"/>
    <col min="7945" max="7945" width="15.5703125" style="25" hidden="1"/>
    <col min="7946" max="8194" width="9.140625" style="25" hidden="1"/>
    <col min="8195" max="8195" width="0.7109375" style="25" hidden="1"/>
    <col min="8196" max="8196" width="5.28515625" style="25" hidden="1"/>
    <col min="8197" max="8197" width="21.28515625" style="25" hidden="1"/>
    <col min="8198" max="8198" width="15.85546875" style="25" hidden="1"/>
    <col min="8199" max="8199" width="16.28515625" style="25" hidden="1"/>
    <col min="8200" max="8200" width="15.140625" style="25" hidden="1"/>
    <col min="8201" max="8201" width="15.5703125" style="25" hidden="1"/>
    <col min="8202" max="8450" width="9.140625" style="25" hidden="1"/>
    <col min="8451" max="8451" width="0.7109375" style="25" hidden="1"/>
    <col min="8452" max="8452" width="5.28515625" style="25" hidden="1"/>
    <col min="8453" max="8453" width="21.28515625" style="25" hidden="1"/>
    <col min="8454" max="8454" width="15.85546875" style="25" hidden="1"/>
    <col min="8455" max="8455" width="16.28515625" style="25" hidden="1"/>
    <col min="8456" max="8456" width="15.140625" style="25" hidden="1"/>
    <col min="8457" max="8457" width="15.5703125" style="25" hidden="1"/>
    <col min="8458" max="8706" width="9.140625" style="25" hidden="1"/>
    <col min="8707" max="8707" width="0.7109375" style="25" hidden="1"/>
    <col min="8708" max="8708" width="5.28515625" style="25" hidden="1"/>
    <col min="8709" max="8709" width="21.28515625" style="25" hidden="1"/>
    <col min="8710" max="8710" width="15.85546875" style="25" hidden="1"/>
    <col min="8711" max="8711" width="16.28515625" style="25" hidden="1"/>
    <col min="8712" max="8712" width="15.140625" style="25" hidden="1"/>
    <col min="8713" max="8713" width="15.5703125" style="25" hidden="1"/>
    <col min="8714" max="8962" width="9.140625" style="25" hidden="1"/>
    <col min="8963" max="8963" width="0.7109375" style="25" hidden="1"/>
    <col min="8964" max="8964" width="5.28515625" style="25" hidden="1"/>
    <col min="8965" max="8965" width="21.28515625" style="25" hidden="1"/>
    <col min="8966" max="8966" width="15.85546875" style="25" hidden="1"/>
    <col min="8967" max="8967" width="16.28515625" style="25" hidden="1"/>
    <col min="8968" max="8968" width="15.140625" style="25" hidden="1"/>
    <col min="8969" max="8969" width="15.5703125" style="25" hidden="1"/>
    <col min="8970" max="9218" width="9.140625" style="25" hidden="1"/>
    <col min="9219" max="9219" width="0.7109375" style="25" hidden="1"/>
    <col min="9220" max="9220" width="5.28515625" style="25" hidden="1"/>
    <col min="9221" max="9221" width="21.28515625" style="25" hidden="1"/>
    <col min="9222" max="9222" width="15.85546875" style="25" hidden="1"/>
    <col min="9223" max="9223" width="16.28515625" style="25" hidden="1"/>
    <col min="9224" max="9224" width="15.140625" style="25" hidden="1"/>
    <col min="9225" max="9225" width="15.5703125" style="25" hidden="1"/>
    <col min="9226" max="9474" width="9.140625" style="25" hidden="1"/>
    <col min="9475" max="9475" width="0.7109375" style="25" hidden="1"/>
    <col min="9476" max="9476" width="5.28515625" style="25" hidden="1"/>
    <col min="9477" max="9477" width="21.28515625" style="25" hidden="1"/>
    <col min="9478" max="9478" width="15.85546875" style="25" hidden="1"/>
    <col min="9479" max="9479" width="16.28515625" style="25" hidden="1"/>
    <col min="9480" max="9480" width="15.140625" style="25" hidden="1"/>
    <col min="9481" max="9481" width="15.5703125" style="25" hidden="1"/>
    <col min="9482" max="9730" width="9.140625" style="25" hidden="1"/>
    <col min="9731" max="9731" width="0.7109375" style="25" hidden="1"/>
    <col min="9732" max="9732" width="5.28515625" style="25" hidden="1"/>
    <col min="9733" max="9733" width="21.28515625" style="25" hidden="1"/>
    <col min="9734" max="9734" width="15.85546875" style="25" hidden="1"/>
    <col min="9735" max="9735" width="16.28515625" style="25" hidden="1"/>
    <col min="9736" max="9736" width="15.140625" style="25" hidden="1"/>
    <col min="9737" max="9737" width="15.5703125" style="25" hidden="1"/>
    <col min="9738" max="9986" width="9.140625" style="25" hidden="1"/>
    <col min="9987" max="9987" width="0.7109375" style="25" hidden="1"/>
    <col min="9988" max="9988" width="5.28515625" style="25" hidden="1"/>
    <col min="9989" max="9989" width="21.28515625" style="25" hidden="1"/>
    <col min="9990" max="9990" width="15.85546875" style="25" hidden="1"/>
    <col min="9991" max="9991" width="16.28515625" style="25" hidden="1"/>
    <col min="9992" max="9992" width="15.140625" style="25" hidden="1"/>
    <col min="9993" max="9993" width="15.5703125" style="25" hidden="1"/>
    <col min="9994" max="10242" width="9.140625" style="25" hidden="1"/>
    <col min="10243" max="10243" width="0.7109375" style="25" hidden="1"/>
    <col min="10244" max="10244" width="5.28515625" style="25" hidden="1"/>
    <col min="10245" max="10245" width="21.28515625" style="25" hidden="1"/>
    <col min="10246" max="10246" width="15.85546875" style="25" hidden="1"/>
    <col min="10247" max="10247" width="16.28515625" style="25" hidden="1"/>
    <col min="10248" max="10248" width="15.140625" style="25" hidden="1"/>
    <col min="10249" max="10249" width="15.5703125" style="25" hidden="1"/>
    <col min="10250" max="10498" width="9.140625" style="25" hidden="1"/>
    <col min="10499" max="10499" width="0.7109375" style="25" hidden="1"/>
    <col min="10500" max="10500" width="5.28515625" style="25" hidden="1"/>
    <col min="10501" max="10501" width="21.28515625" style="25" hidden="1"/>
    <col min="10502" max="10502" width="15.85546875" style="25" hidden="1"/>
    <col min="10503" max="10503" width="16.28515625" style="25" hidden="1"/>
    <col min="10504" max="10504" width="15.140625" style="25" hidden="1"/>
    <col min="10505" max="10505" width="15.5703125" style="25" hidden="1"/>
    <col min="10506" max="10754" width="9.140625" style="25" hidden="1"/>
    <col min="10755" max="10755" width="0.7109375" style="25" hidden="1"/>
    <col min="10756" max="10756" width="5.28515625" style="25" hidden="1"/>
    <col min="10757" max="10757" width="21.28515625" style="25" hidden="1"/>
    <col min="10758" max="10758" width="15.85546875" style="25" hidden="1"/>
    <col min="10759" max="10759" width="16.28515625" style="25" hidden="1"/>
    <col min="10760" max="10760" width="15.140625" style="25" hidden="1"/>
    <col min="10761" max="10761" width="15.5703125" style="25" hidden="1"/>
    <col min="10762" max="11010" width="9.140625" style="25" hidden="1"/>
    <col min="11011" max="11011" width="0.7109375" style="25" hidden="1"/>
    <col min="11012" max="11012" width="5.28515625" style="25" hidden="1"/>
    <col min="11013" max="11013" width="21.28515625" style="25" hidden="1"/>
    <col min="11014" max="11014" width="15.85546875" style="25" hidden="1"/>
    <col min="11015" max="11015" width="16.28515625" style="25" hidden="1"/>
    <col min="11016" max="11016" width="15.140625" style="25" hidden="1"/>
    <col min="11017" max="11017" width="15.5703125" style="25" hidden="1"/>
    <col min="11018" max="11266" width="9.140625" style="25" hidden="1"/>
    <col min="11267" max="11267" width="0.7109375" style="25" hidden="1"/>
    <col min="11268" max="11268" width="5.28515625" style="25" hidden="1"/>
    <col min="11269" max="11269" width="21.28515625" style="25" hidden="1"/>
    <col min="11270" max="11270" width="15.85546875" style="25" hidden="1"/>
    <col min="11271" max="11271" width="16.28515625" style="25" hidden="1"/>
    <col min="11272" max="11272" width="15.140625" style="25" hidden="1"/>
    <col min="11273" max="11273" width="15.5703125" style="25" hidden="1"/>
    <col min="11274" max="11522" width="9.140625" style="25" hidden="1"/>
    <col min="11523" max="11523" width="0.7109375" style="25" hidden="1"/>
    <col min="11524" max="11524" width="5.28515625" style="25" hidden="1"/>
    <col min="11525" max="11525" width="21.28515625" style="25" hidden="1"/>
    <col min="11526" max="11526" width="15.85546875" style="25" hidden="1"/>
    <col min="11527" max="11527" width="16.28515625" style="25" hidden="1"/>
    <col min="11528" max="11528" width="15.140625" style="25" hidden="1"/>
    <col min="11529" max="11529" width="15.5703125" style="25" hidden="1"/>
    <col min="11530" max="11778" width="9.140625" style="25" hidden="1"/>
    <col min="11779" max="11779" width="0.7109375" style="25" hidden="1"/>
    <col min="11780" max="11780" width="5.28515625" style="25" hidden="1"/>
    <col min="11781" max="11781" width="21.28515625" style="25" hidden="1"/>
    <col min="11782" max="11782" width="15.85546875" style="25" hidden="1"/>
    <col min="11783" max="11783" width="16.28515625" style="25" hidden="1"/>
    <col min="11784" max="11784" width="15.140625" style="25" hidden="1"/>
    <col min="11785" max="11785" width="15.5703125" style="25" hidden="1"/>
    <col min="11786" max="12034" width="9.140625" style="25" hidden="1"/>
    <col min="12035" max="12035" width="0.7109375" style="25" hidden="1"/>
    <col min="12036" max="12036" width="5.28515625" style="25" hidden="1"/>
    <col min="12037" max="12037" width="21.28515625" style="25" hidden="1"/>
    <col min="12038" max="12038" width="15.85546875" style="25" hidden="1"/>
    <col min="12039" max="12039" width="16.28515625" style="25" hidden="1"/>
    <col min="12040" max="12040" width="15.140625" style="25" hidden="1"/>
    <col min="12041" max="12041" width="15.5703125" style="25" hidden="1"/>
    <col min="12042" max="12290" width="9.140625" style="25" hidden="1"/>
    <col min="12291" max="12291" width="0.7109375" style="25" hidden="1"/>
    <col min="12292" max="12292" width="5.28515625" style="25" hidden="1"/>
    <col min="12293" max="12293" width="21.28515625" style="25" hidden="1"/>
    <col min="12294" max="12294" width="15.85546875" style="25" hidden="1"/>
    <col min="12295" max="12295" width="16.28515625" style="25" hidden="1"/>
    <col min="12296" max="12296" width="15.140625" style="25" hidden="1"/>
    <col min="12297" max="12297" width="15.5703125" style="25" hidden="1"/>
    <col min="12298" max="12546" width="9.140625" style="25" hidden="1"/>
    <col min="12547" max="12547" width="0.7109375" style="25" hidden="1"/>
    <col min="12548" max="12548" width="5.28515625" style="25" hidden="1"/>
    <col min="12549" max="12549" width="21.28515625" style="25" hidden="1"/>
    <col min="12550" max="12550" width="15.85546875" style="25" hidden="1"/>
    <col min="12551" max="12551" width="16.28515625" style="25" hidden="1"/>
    <col min="12552" max="12552" width="15.140625" style="25" hidden="1"/>
    <col min="12553" max="12553" width="15.5703125" style="25" hidden="1"/>
    <col min="12554" max="12802" width="9.140625" style="25" hidden="1"/>
    <col min="12803" max="12803" width="0.7109375" style="25" hidden="1"/>
    <col min="12804" max="12804" width="5.28515625" style="25" hidden="1"/>
    <col min="12805" max="12805" width="21.28515625" style="25" hidden="1"/>
    <col min="12806" max="12806" width="15.85546875" style="25" hidden="1"/>
    <col min="12807" max="12807" width="16.28515625" style="25" hidden="1"/>
    <col min="12808" max="12808" width="15.140625" style="25" hidden="1"/>
    <col min="12809" max="12809" width="15.5703125" style="25" hidden="1"/>
    <col min="12810" max="13058" width="9.140625" style="25" hidden="1"/>
    <col min="13059" max="13059" width="0.7109375" style="25" hidden="1"/>
    <col min="13060" max="13060" width="5.28515625" style="25" hidden="1"/>
    <col min="13061" max="13061" width="21.28515625" style="25" hidden="1"/>
    <col min="13062" max="13062" width="15.85546875" style="25" hidden="1"/>
    <col min="13063" max="13063" width="16.28515625" style="25" hidden="1"/>
    <col min="13064" max="13064" width="15.140625" style="25" hidden="1"/>
    <col min="13065" max="13065" width="15.5703125" style="25" hidden="1"/>
    <col min="13066" max="13314" width="9.140625" style="25" hidden="1"/>
    <col min="13315" max="13315" width="0.7109375" style="25" hidden="1"/>
    <col min="13316" max="13316" width="5.28515625" style="25" hidden="1"/>
    <col min="13317" max="13317" width="21.28515625" style="25" hidden="1"/>
    <col min="13318" max="13318" width="15.85546875" style="25" hidden="1"/>
    <col min="13319" max="13319" width="16.28515625" style="25" hidden="1"/>
    <col min="13320" max="13320" width="15.140625" style="25" hidden="1"/>
    <col min="13321" max="13321" width="15.5703125" style="25" hidden="1"/>
    <col min="13322" max="13570" width="9.140625" style="25" hidden="1"/>
    <col min="13571" max="13571" width="0.7109375" style="25" hidden="1"/>
    <col min="13572" max="13572" width="5.28515625" style="25" hidden="1"/>
    <col min="13573" max="13573" width="21.28515625" style="25" hidden="1"/>
    <col min="13574" max="13574" width="15.85546875" style="25" hidden="1"/>
    <col min="13575" max="13575" width="16.28515625" style="25" hidden="1"/>
    <col min="13576" max="13576" width="15.140625" style="25" hidden="1"/>
    <col min="13577" max="13577" width="15.5703125" style="25" hidden="1"/>
    <col min="13578" max="13826" width="9.140625" style="25" hidden="1"/>
    <col min="13827" max="13827" width="0.7109375" style="25" hidden="1"/>
    <col min="13828" max="13828" width="5.28515625" style="25" hidden="1"/>
    <col min="13829" max="13829" width="21.28515625" style="25" hidden="1"/>
    <col min="13830" max="13830" width="15.85546875" style="25" hidden="1"/>
    <col min="13831" max="13831" width="16.28515625" style="25" hidden="1"/>
    <col min="13832" max="13832" width="15.140625" style="25" hidden="1"/>
    <col min="13833" max="13833" width="15.5703125" style="25" hidden="1"/>
    <col min="13834" max="14082" width="9.140625" style="25" hidden="1"/>
    <col min="14083" max="14083" width="0.7109375" style="25" hidden="1"/>
    <col min="14084" max="14084" width="5.28515625" style="25" hidden="1"/>
    <col min="14085" max="14085" width="21.28515625" style="25" hidden="1"/>
    <col min="14086" max="14086" width="15.85546875" style="25" hidden="1"/>
    <col min="14087" max="14087" width="16.28515625" style="25" hidden="1"/>
    <col min="14088" max="14088" width="15.140625" style="25" hidden="1"/>
    <col min="14089" max="14089" width="15.5703125" style="25" hidden="1"/>
    <col min="14090" max="14338" width="9.140625" style="25" hidden="1"/>
    <col min="14339" max="14339" width="0.7109375" style="25" hidden="1"/>
    <col min="14340" max="14340" width="5.28515625" style="25" hidden="1"/>
    <col min="14341" max="14341" width="21.28515625" style="25" hidden="1"/>
    <col min="14342" max="14342" width="15.85546875" style="25" hidden="1"/>
    <col min="14343" max="14343" width="16.28515625" style="25" hidden="1"/>
    <col min="14344" max="14344" width="15.140625" style="25" hidden="1"/>
    <col min="14345" max="14345" width="15.5703125" style="25" hidden="1"/>
    <col min="14346" max="14594" width="9.140625" style="25" hidden="1"/>
    <col min="14595" max="14595" width="0.7109375" style="25" hidden="1"/>
    <col min="14596" max="14596" width="5.28515625" style="25" hidden="1"/>
    <col min="14597" max="14597" width="21.28515625" style="25" hidden="1"/>
    <col min="14598" max="14598" width="15.85546875" style="25" hidden="1"/>
    <col min="14599" max="14599" width="16.28515625" style="25" hidden="1"/>
    <col min="14600" max="14600" width="15.140625" style="25" hidden="1"/>
    <col min="14601" max="14601" width="15.5703125" style="25" hidden="1"/>
    <col min="14602" max="14850" width="9.140625" style="25" hidden="1"/>
    <col min="14851" max="14851" width="0.7109375" style="25" hidden="1"/>
    <col min="14852" max="14852" width="5.28515625" style="25" hidden="1"/>
    <col min="14853" max="14853" width="21.28515625" style="25" hidden="1"/>
    <col min="14854" max="14854" width="15.85546875" style="25" hidden="1"/>
    <col min="14855" max="14855" width="16.28515625" style="25" hidden="1"/>
    <col min="14856" max="14856" width="15.140625" style="25" hidden="1"/>
    <col min="14857" max="14857" width="15.5703125" style="25" hidden="1"/>
    <col min="14858" max="15106" width="9.140625" style="25" hidden="1"/>
    <col min="15107" max="15107" width="0.7109375" style="25" hidden="1"/>
    <col min="15108" max="15108" width="5.28515625" style="25" hidden="1"/>
    <col min="15109" max="15109" width="21.28515625" style="25" hidden="1"/>
    <col min="15110" max="15110" width="15.85546875" style="25" hidden="1"/>
    <col min="15111" max="15111" width="16.28515625" style="25" hidden="1"/>
    <col min="15112" max="15112" width="15.140625" style="25" hidden="1"/>
    <col min="15113" max="15113" width="15.5703125" style="25" hidden="1"/>
    <col min="15114" max="15362" width="9.140625" style="25" hidden="1"/>
    <col min="15363" max="15363" width="0.7109375" style="25" hidden="1"/>
    <col min="15364" max="15364" width="5.28515625" style="25" hidden="1"/>
    <col min="15365" max="15365" width="21.28515625" style="25" hidden="1"/>
    <col min="15366" max="15366" width="15.85546875" style="25" hidden="1"/>
    <col min="15367" max="15367" width="16.28515625" style="25" hidden="1"/>
    <col min="15368" max="15368" width="15.140625" style="25" hidden="1"/>
    <col min="15369" max="15369" width="15.5703125" style="25" hidden="1"/>
    <col min="15370" max="15618" width="9.140625" style="25" hidden="1"/>
    <col min="15619" max="15619" width="0.7109375" style="25" hidden="1"/>
    <col min="15620" max="15620" width="5.28515625" style="25" hidden="1"/>
    <col min="15621" max="15621" width="21.28515625" style="25" hidden="1"/>
    <col min="15622" max="15622" width="15.85546875" style="25" hidden="1"/>
    <col min="15623" max="15623" width="16.28515625" style="25" hidden="1"/>
    <col min="15624" max="15624" width="15.140625" style="25" hidden="1"/>
    <col min="15625" max="15625" width="15.5703125" style="25" hidden="1"/>
    <col min="15626" max="15874" width="9.140625" style="25" hidden="1"/>
    <col min="15875" max="15875" width="0.7109375" style="25" hidden="1"/>
    <col min="15876" max="15876" width="5.28515625" style="25" hidden="1"/>
    <col min="15877" max="15877" width="21.28515625" style="25" hidden="1"/>
    <col min="15878" max="15878" width="15.85546875" style="25" hidden="1"/>
    <col min="15879" max="15879" width="16.28515625" style="25" hidden="1"/>
    <col min="15880" max="15880" width="15.140625" style="25" hidden="1"/>
    <col min="15881" max="15881" width="15.5703125" style="25" hidden="1"/>
    <col min="15882" max="16130" width="9.140625" style="25" hidden="1"/>
    <col min="16131" max="16131" width="0.7109375" style="25" hidden="1"/>
    <col min="16132" max="16132" width="5.28515625" style="25" hidden="1"/>
    <col min="16133" max="16133" width="21.28515625" style="25" hidden="1"/>
    <col min="16134" max="16134" width="15.85546875" style="25" hidden="1"/>
    <col min="16135" max="16135" width="16.28515625" style="25" hidden="1"/>
    <col min="16136" max="16136" width="15.140625" style="25" hidden="1"/>
    <col min="16137" max="16137" width="15.5703125" style="25" hidden="1"/>
    <col min="16138" max="16384" width="9.140625" style="25" hidden="1"/>
  </cols>
  <sheetData>
    <row r="1" spans="2:9" ht="18.75" customHeight="1" thickBot="1" x14ac:dyDescent="0.3">
      <c r="C1" s="40"/>
      <c r="D1" s="41"/>
      <c r="E1" s="42"/>
      <c r="F1" s="42"/>
      <c r="G1" s="42"/>
      <c r="H1" s="42"/>
    </row>
    <row r="2" spans="2:9" ht="15" customHeight="1" thickBot="1" x14ac:dyDescent="0.3">
      <c r="B2" s="68"/>
      <c r="C2" s="64"/>
      <c r="D2" s="65"/>
      <c r="E2" s="66"/>
      <c r="F2" s="66"/>
      <c r="G2" s="66"/>
      <c r="H2" s="66"/>
      <c r="I2" s="67"/>
    </row>
    <row r="3" spans="2:9" ht="30" customHeight="1" thickBot="1" x14ac:dyDescent="0.3">
      <c r="B3" s="69"/>
      <c r="C3" s="251" t="s">
        <v>1089</v>
      </c>
      <c r="D3" s="252"/>
      <c r="E3" s="252"/>
      <c r="F3" s="252"/>
      <c r="G3" s="252"/>
      <c r="H3" s="253"/>
      <c r="I3" s="71"/>
    </row>
    <row r="4" spans="2:9" ht="36.75" customHeight="1" thickBot="1" x14ac:dyDescent="0.3">
      <c r="B4" s="69"/>
      <c r="C4" s="62" t="s">
        <v>417</v>
      </c>
      <c r="D4" s="62" t="s">
        <v>681</v>
      </c>
      <c r="E4" s="63" t="s">
        <v>425</v>
      </c>
      <c r="F4" s="63" t="s">
        <v>3</v>
      </c>
      <c r="G4" s="63" t="s">
        <v>573</v>
      </c>
      <c r="H4" s="63" t="s">
        <v>426</v>
      </c>
      <c r="I4" s="71"/>
    </row>
    <row r="5" spans="2:9" ht="15" customHeight="1" x14ac:dyDescent="0.25">
      <c r="B5" s="69"/>
      <c r="C5" s="256" t="s">
        <v>743</v>
      </c>
      <c r="D5" s="257"/>
      <c r="E5" s="258" t="s">
        <v>902</v>
      </c>
      <c r="F5" s="259"/>
      <c r="G5" s="259"/>
      <c r="H5" s="260"/>
      <c r="I5" s="71"/>
    </row>
    <row r="6" spans="2:9" ht="42" customHeight="1" x14ac:dyDescent="0.25">
      <c r="B6" s="69"/>
      <c r="C6" s="76">
        <v>1</v>
      </c>
      <c r="D6" s="46" t="s">
        <v>901</v>
      </c>
      <c r="E6" s="32">
        <v>5499890539.5233049</v>
      </c>
      <c r="F6" s="32">
        <v>8871604524.8425446</v>
      </c>
      <c r="G6" s="32">
        <v>6212554165.3941011</v>
      </c>
      <c r="H6" s="33">
        <f>SUM(E6:G6)</f>
        <v>20584049229.759949</v>
      </c>
      <c r="I6" s="71"/>
    </row>
    <row r="7" spans="2:9" ht="42" customHeight="1" x14ac:dyDescent="0.25">
      <c r="B7" s="69"/>
      <c r="C7" s="76">
        <v>2</v>
      </c>
      <c r="D7" s="61" t="s">
        <v>26</v>
      </c>
      <c r="E7" s="32">
        <v>479335670.797589</v>
      </c>
      <c r="F7" s="32">
        <v>533092407.45452178</v>
      </c>
      <c r="G7" s="32">
        <v>438961217.94102615</v>
      </c>
      <c r="H7" s="33">
        <f>SUM(E7:G7)</f>
        <v>1451389296.1931369</v>
      </c>
      <c r="I7" s="71"/>
    </row>
    <row r="8" spans="2:9" ht="42" customHeight="1" x14ac:dyDescent="0.25">
      <c r="B8" s="69"/>
      <c r="C8" s="76">
        <v>3</v>
      </c>
      <c r="D8" s="46" t="s">
        <v>899</v>
      </c>
      <c r="E8" s="32">
        <v>6204042446.4795971</v>
      </c>
      <c r="F8" s="32">
        <v>3681743886.582345</v>
      </c>
      <c r="G8" s="32">
        <v>2236871211.4697094</v>
      </c>
      <c r="H8" s="33">
        <f>SUM(E8:G8)</f>
        <v>12122657544.531652</v>
      </c>
      <c r="I8" s="71"/>
    </row>
    <row r="9" spans="2:9" ht="42" customHeight="1" x14ac:dyDescent="0.25">
      <c r="B9" s="69"/>
      <c r="C9" s="76">
        <v>4</v>
      </c>
      <c r="D9" s="46" t="s">
        <v>900</v>
      </c>
      <c r="E9" s="32">
        <v>1713272384.4579096</v>
      </c>
      <c r="F9" s="32">
        <v>919746827.80791163</v>
      </c>
      <c r="G9" s="32">
        <v>510389627.8105644</v>
      </c>
      <c r="H9" s="33">
        <f>SUM(E9:G9)</f>
        <v>3143408840.076386</v>
      </c>
      <c r="I9" s="71"/>
    </row>
    <row r="10" spans="2:9" ht="13.5" thickBot="1" x14ac:dyDescent="0.3">
      <c r="B10" s="69"/>
      <c r="C10" s="77"/>
      <c r="D10" s="27"/>
      <c r="E10" s="30"/>
      <c r="F10" s="30"/>
      <c r="G10" s="30"/>
      <c r="H10" s="78"/>
      <c r="I10" s="71"/>
    </row>
    <row r="11" spans="2:9" ht="33" customHeight="1" thickBot="1" x14ac:dyDescent="0.3">
      <c r="B11" s="69"/>
      <c r="C11" s="254" t="s">
        <v>4</v>
      </c>
      <c r="D11" s="255"/>
      <c r="E11" s="34">
        <f>SUM(E6:E9)</f>
        <v>13896541041.2584</v>
      </c>
      <c r="F11" s="34">
        <f>SUM(F6:F10)</f>
        <v>14006187646.687321</v>
      </c>
      <c r="G11" s="34">
        <f>SUM(G6:G10)</f>
        <v>9398776222.6154003</v>
      </c>
      <c r="H11" s="34">
        <f>SUM(H6:H9)</f>
        <v>37301504910.561127</v>
      </c>
      <c r="I11" s="71"/>
    </row>
    <row r="12" spans="2:9" ht="15" customHeight="1" thickBot="1" x14ac:dyDescent="0.3">
      <c r="B12" s="70"/>
      <c r="C12" s="73"/>
      <c r="D12" s="74"/>
      <c r="E12" s="75"/>
      <c r="F12" s="75"/>
      <c r="G12" s="75"/>
      <c r="H12" s="75"/>
      <c r="I12" s="72"/>
    </row>
    <row r="13" spans="2:9" ht="18.75" customHeight="1" x14ac:dyDescent="0.25">
      <c r="C13" s="43"/>
      <c r="D13" s="44"/>
      <c r="E13" s="45"/>
      <c r="F13" s="45"/>
      <c r="G13" s="45"/>
      <c r="H13" s="45"/>
    </row>
    <row r="14" spans="2:9" hidden="1" x14ac:dyDescent="0.25">
      <c r="C14" s="26"/>
      <c r="D14" s="27"/>
      <c r="E14" s="30"/>
      <c r="F14" s="30"/>
      <c r="G14" s="30"/>
      <c r="H14" s="30"/>
    </row>
    <row r="15" spans="2:9" hidden="1" x14ac:dyDescent="0.25">
      <c r="C15" s="26"/>
      <c r="D15" s="27"/>
      <c r="E15" s="30"/>
      <c r="F15" s="30"/>
      <c r="G15" s="30"/>
      <c r="H15" s="30"/>
    </row>
    <row r="16" spans="2:9" ht="12" hidden="1" customHeight="1" x14ac:dyDescent="0.25">
      <c r="C16" s="26"/>
      <c r="D16" s="27"/>
      <c r="E16" s="30"/>
      <c r="F16" s="30"/>
      <c r="G16" s="30"/>
      <c r="H16" s="30"/>
    </row>
    <row r="28" spans="4:4" ht="18.75" hidden="1" x14ac:dyDescent="0.25">
      <c r="D28" s="29"/>
    </row>
    <row r="29" spans="4:4" x14ac:dyDescent="0.25"/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rintOptions horizontalCentered="1"/>
  <pageMargins left="0.11811023622047245" right="0.11811023622047245" top="0.11811023622047245" bottom="0.1181102362204724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2024-02-19T14:45:18Z</cp:lastPrinted>
  <dcterms:created xsi:type="dcterms:W3CDTF">2021-09-13T10:07:55Z</dcterms:created>
  <dcterms:modified xsi:type="dcterms:W3CDTF">2024-02-19T14:48:27Z</dcterms:modified>
</cp:coreProperties>
</file>