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4240" windowHeight="13020" tabRatio="929" activeTab="4"/>
  </bookViews>
  <sheets>
    <sheet name="Cane." sheetId="6" r:id="rId1"/>
    <sheet name="Co-gen." sheetId="7" r:id="rId2"/>
    <sheet name="Ethanol." sheetId="10" r:id="rId3"/>
    <sheet name="Mod." sheetId="8" r:id="rId4"/>
    <sheet name="Summary" sheetId="20" r:id="rId5"/>
  </sheets>
  <definedNames>
    <definedName name="_xlnm._FilterDatabase" localSheetId="3" hidden="1">Mod.!$B$4:$O$245</definedName>
  </definedNames>
  <calcPr calcId="162913"/>
</workbook>
</file>

<file path=xl/calcChain.xml><?xml version="1.0" encoding="utf-8"?>
<calcChain xmlns="http://schemas.openxmlformats.org/spreadsheetml/2006/main">
  <c r="M6" i="6" l="1"/>
  <c r="M7" i="6"/>
  <c r="M8" i="6"/>
  <c r="M9" i="6"/>
  <c r="M10" i="6"/>
  <c r="J68" i="8"/>
  <c r="J60" i="10"/>
  <c r="J110" i="6" l="1"/>
  <c r="M219" i="8" l="1"/>
  <c r="L202" i="8"/>
  <c r="K202" i="8"/>
  <c r="J202" i="8"/>
  <c r="M200" i="8"/>
  <c r="M199" i="8"/>
  <c r="M198" i="8"/>
  <c r="M197" i="8"/>
  <c r="L190" i="8"/>
  <c r="K190" i="8"/>
  <c r="J190" i="8"/>
  <c r="M179" i="8"/>
  <c r="M163" i="8"/>
  <c r="M153" i="8"/>
  <c r="M124" i="8"/>
  <c r="L115" i="8"/>
  <c r="K115" i="8"/>
  <c r="J115" i="8"/>
  <c r="M111" i="8"/>
  <c r="M110" i="8"/>
  <c r="M109" i="8"/>
  <c r="M96" i="8"/>
  <c r="M86" i="8"/>
  <c r="M76" i="8"/>
  <c r="L68" i="8"/>
  <c r="K68" i="8"/>
  <c r="M57" i="8"/>
  <c r="M47" i="8"/>
  <c r="M37" i="8"/>
  <c r="M32" i="8"/>
  <c r="M27" i="8"/>
  <c r="M26" i="8"/>
  <c r="M25" i="8"/>
  <c r="M22" i="8"/>
  <c r="M12" i="8"/>
  <c r="M43" i="10"/>
  <c r="L26" i="10"/>
  <c r="K26" i="10"/>
  <c r="J26" i="10"/>
  <c r="M24" i="10"/>
  <c r="M23" i="10"/>
  <c r="M22" i="10"/>
  <c r="M21" i="10"/>
  <c r="M20" i="10"/>
  <c r="M12" i="10"/>
  <c r="M125" i="7"/>
  <c r="L111" i="7"/>
  <c r="K111" i="7"/>
  <c r="J111" i="7"/>
  <c r="M109" i="7"/>
  <c r="M108" i="7"/>
  <c r="M107" i="7"/>
  <c r="M106" i="7"/>
  <c r="M105" i="7"/>
  <c r="M104" i="7"/>
  <c r="L97" i="7"/>
  <c r="K97" i="7"/>
  <c r="J97" i="7"/>
  <c r="M77" i="7"/>
  <c r="M52" i="7"/>
  <c r="M34" i="7"/>
  <c r="M30" i="7"/>
  <c r="M29" i="7"/>
  <c r="M28" i="7"/>
  <c r="M27" i="7"/>
  <c r="M26" i="7"/>
  <c r="M25" i="7"/>
  <c r="M24" i="7"/>
  <c r="M23" i="7"/>
  <c r="M22" i="7"/>
  <c r="L128" i="6"/>
  <c r="K128" i="6"/>
  <c r="J128" i="6"/>
  <c r="M123" i="6"/>
  <c r="L116" i="6"/>
  <c r="K116" i="6"/>
  <c r="J116" i="6"/>
  <c r="M82" i="6"/>
  <c r="M73" i="6"/>
  <c r="M66" i="6"/>
  <c r="L52" i="6"/>
  <c r="K52" i="6"/>
  <c r="J52" i="6"/>
  <c r="M48" i="6"/>
  <c r="L32" i="6"/>
  <c r="K32" i="6"/>
  <c r="J32" i="6"/>
  <c r="M30" i="6"/>
  <c r="M29" i="6"/>
  <c r="M28" i="6"/>
  <c r="L21" i="6"/>
  <c r="K21" i="6"/>
  <c r="J21" i="6"/>
  <c r="L134" i="6"/>
  <c r="K134" i="6"/>
  <c r="J134" i="6"/>
  <c r="M32" i="6" l="1"/>
  <c r="M202" i="8"/>
  <c r="K203" i="8"/>
  <c r="K27" i="10"/>
  <c r="M111" i="7"/>
  <c r="N111" i="7"/>
  <c r="K112" i="7"/>
  <c r="K33" i="6"/>
  <c r="N32" i="6"/>
  <c r="N26" i="10"/>
  <c r="N202" i="8"/>
  <c r="N116" i="6"/>
  <c r="K117" i="6"/>
  <c r="O202" i="8" l="1"/>
  <c r="O111" i="7"/>
  <c r="O32" i="6"/>
  <c r="L236" i="8"/>
  <c r="K236" i="8"/>
  <c r="J236" i="8"/>
  <c r="M234" i="8"/>
  <c r="M236" i="8" s="1"/>
  <c r="L227" i="8"/>
  <c r="K227" i="8"/>
  <c r="J227" i="8"/>
  <c r="M225" i="8"/>
  <c r="M224" i="8"/>
  <c r="M223" i="8"/>
  <c r="M222" i="8"/>
  <c r="M221" i="8"/>
  <c r="M220" i="8"/>
  <c r="M218" i="8"/>
  <c r="M217" i="8"/>
  <c r="M216" i="8"/>
  <c r="M215" i="8"/>
  <c r="M214" i="8"/>
  <c r="M213" i="8"/>
  <c r="M212" i="8"/>
  <c r="M211" i="8"/>
  <c r="M210" i="8"/>
  <c r="M209" i="8"/>
  <c r="M188" i="8"/>
  <c r="M187" i="8"/>
  <c r="M186" i="8"/>
  <c r="M185" i="8"/>
  <c r="M184" i="8"/>
  <c r="M183" i="8"/>
  <c r="M182" i="8"/>
  <c r="M181" i="8"/>
  <c r="M180" i="8"/>
  <c r="M178" i="8"/>
  <c r="L171" i="8"/>
  <c r="K171" i="8"/>
  <c r="J171" i="8"/>
  <c r="M169" i="8"/>
  <c r="M168" i="8"/>
  <c r="M167" i="8"/>
  <c r="M166" i="8"/>
  <c r="M165" i="8"/>
  <c r="M164" i="8"/>
  <c r="M162" i="8"/>
  <c r="L155" i="8"/>
  <c r="K155" i="8"/>
  <c r="J155" i="8"/>
  <c r="M152" i="8"/>
  <c r="M151" i="8"/>
  <c r="M150" i="8"/>
  <c r="M149" i="8"/>
  <c r="M148" i="8"/>
  <c r="M147" i="8"/>
  <c r="L140" i="8"/>
  <c r="K140" i="8"/>
  <c r="J140" i="8"/>
  <c r="M138" i="8"/>
  <c r="M137" i="8"/>
  <c r="M136" i="8"/>
  <c r="L129" i="8"/>
  <c r="K129" i="8"/>
  <c r="J129" i="8"/>
  <c r="M127" i="8"/>
  <c r="M126" i="8"/>
  <c r="M125" i="8"/>
  <c r="M123" i="8"/>
  <c r="M122" i="8"/>
  <c r="M113" i="8"/>
  <c r="M112" i="8"/>
  <c r="L102" i="8"/>
  <c r="K102" i="8"/>
  <c r="J102" i="8"/>
  <c r="M100" i="8"/>
  <c r="M99" i="8"/>
  <c r="M98" i="8"/>
  <c r="M97" i="8"/>
  <c r="M95" i="8"/>
  <c r="M94" i="8"/>
  <c r="M93" i="8"/>
  <c r="M92" i="8"/>
  <c r="M91" i="8"/>
  <c r="M90" i="8"/>
  <c r="M89" i="8"/>
  <c r="M88" i="8"/>
  <c r="M87" i="8"/>
  <c r="M85" i="8"/>
  <c r="M84" i="8"/>
  <c r="M83" i="8"/>
  <c r="M82" i="8"/>
  <c r="M81" i="8"/>
  <c r="M80" i="8"/>
  <c r="M79" i="8"/>
  <c r="M78" i="8"/>
  <c r="M77" i="8"/>
  <c r="M75" i="8"/>
  <c r="K69" i="8"/>
  <c r="M66" i="8"/>
  <c r="M65" i="8"/>
  <c r="M64" i="8"/>
  <c r="M63" i="8"/>
  <c r="M62" i="8"/>
  <c r="M61" i="8"/>
  <c r="M60" i="8"/>
  <c r="M59" i="8"/>
  <c r="M58" i="8"/>
  <c r="M56" i="8"/>
  <c r="M55" i="8"/>
  <c r="M54" i="8"/>
  <c r="M53" i="8"/>
  <c r="M52" i="8"/>
  <c r="M51" i="8"/>
  <c r="M50" i="8"/>
  <c r="M49" i="8"/>
  <c r="M48" i="8"/>
  <c r="M46" i="8"/>
  <c r="M45" i="8"/>
  <c r="M44" i="8"/>
  <c r="M43" i="8"/>
  <c r="M42" i="8"/>
  <c r="M41" i="8"/>
  <c r="M40" i="8"/>
  <c r="M39" i="8"/>
  <c r="M38" i="8"/>
  <c r="M36" i="8"/>
  <c r="M35" i="8"/>
  <c r="M34" i="8"/>
  <c r="M33" i="8"/>
  <c r="M31" i="8"/>
  <c r="M30" i="8"/>
  <c r="M29" i="8"/>
  <c r="M28" i="8"/>
  <c r="M24" i="8"/>
  <c r="M23" i="8"/>
  <c r="M21" i="8"/>
  <c r="M20" i="8"/>
  <c r="M19" i="8"/>
  <c r="M18" i="8"/>
  <c r="M17" i="8"/>
  <c r="M16" i="8"/>
  <c r="M15" i="8"/>
  <c r="M14" i="8"/>
  <c r="M13" i="8"/>
  <c r="M11" i="8"/>
  <c r="M10" i="8"/>
  <c r="M9" i="8"/>
  <c r="M8" i="8"/>
  <c r="M7" i="8"/>
  <c r="M6" i="8"/>
  <c r="L60" i="10"/>
  <c r="K60" i="10"/>
  <c r="M58" i="10"/>
  <c r="M57" i="10"/>
  <c r="M56" i="10"/>
  <c r="M55" i="10"/>
  <c r="L48" i="10"/>
  <c r="K48" i="10"/>
  <c r="J48" i="10"/>
  <c r="M46" i="10"/>
  <c r="M45" i="10"/>
  <c r="M44" i="10"/>
  <c r="M42" i="10"/>
  <c r="L35" i="10"/>
  <c r="K35" i="10"/>
  <c r="J35" i="10"/>
  <c r="M33" i="10"/>
  <c r="M19" i="10"/>
  <c r="M18" i="10"/>
  <c r="M17" i="10"/>
  <c r="M16" i="10"/>
  <c r="M15" i="10"/>
  <c r="M14" i="10"/>
  <c r="M13" i="10"/>
  <c r="M11" i="10"/>
  <c r="M10" i="10"/>
  <c r="M9" i="10"/>
  <c r="M8" i="10"/>
  <c r="M7" i="10"/>
  <c r="M6" i="10"/>
  <c r="L143" i="7"/>
  <c r="K143" i="7"/>
  <c r="J143" i="7"/>
  <c r="M141" i="7"/>
  <c r="M140" i="7"/>
  <c r="L133" i="7"/>
  <c r="K133" i="7"/>
  <c r="J133" i="7"/>
  <c r="M131" i="7"/>
  <c r="M130" i="7"/>
  <c r="M129" i="7"/>
  <c r="M128" i="7"/>
  <c r="M127" i="7"/>
  <c r="M126" i="7"/>
  <c r="M124" i="7"/>
  <c r="M123" i="7"/>
  <c r="M122" i="7"/>
  <c r="M121" i="7"/>
  <c r="M120" i="7"/>
  <c r="M119" i="7"/>
  <c r="M118" i="7"/>
  <c r="M95" i="7"/>
  <c r="M94" i="7"/>
  <c r="M93" i="7"/>
  <c r="L86" i="7"/>
  <c r="K86" i="7"/>
  <c r="J86" i="7"/>
  <c r="M84" i="7"/>
  <c r="M83" i="7"/>
  <c r="M82" i="7"/>
  <c r="M81" i="7"/>
  <c r="M80" i="7"/>
  <c r="M79" i="7"/>
  <c r="M78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1" i="7"/>
  <c r="M50" i="7"/>
  <c r="M49" i="7"/>
  <c r="M48" i="7"/>
  <c r="M47" i="7"/>
  <c r="L40" i="7"/>
  <c r="K40" i="7"/>
  <c r="J40" i="7"/>
  <c r="M38" i="7"/>
  <c r="M37" i="7"/>
  <c r="M36" i="7"/>
  <c r="M35" i="7"/>
  <c r="M33" i="7"/>
  <c r="M32" i="7"/>
  <c r="M31" i="7"/>
  <c r="M21" i="7"/>
  <c r="M20" i="7"/>
  <c r="M19" i="7"/>
  <c r="M18" i="7"/>
  <c r="M17" i="7"/>
  <c r="M16" i="7"/>
  <c r="M15" i="7"/>
  <c r="L8" i="7"/>
  <c r="K8" i="7"/>
  <c r="J8" i="7"/>
  <c r="M6" i="7"/>
  <c r="M8" i="7" s="1"/>
  <c r="K135" i="6"/>
  <c r="M134" i="6"/>
  <c r="M126" i="6"/>
  <c r="M125" i="6"/>
  <c r="M124" i="6"/>
  <c r="M116" i="6"/>
  <c r="O116" i="6" s="1"/>
  <c r="L110" i="6"/>
  <c r="K110" i="6"/>
  <c r="M108" i="6"/>
  <c r="M107" i="6"/>
  <c r="L100" i="6"/>
  <c r="K100" i="6"/>
  <c r="J100" i="6"/>
  <c r="M98" i="6"/>
  <c r="M97" i="6"/>
  <c r="M96" i="6"/>
  <c r="M95" i="6"/>
  <c r="M94" i="6"/>
  <c r="M93" i="6"/>
  <c r="L86" i="6"/>
  <c r="K86" i="6"/>
  <c r="J86" i="6"/>
  <c r="M84" i="6"/>
  <c r="M83" i="6"/>
  <c r="M81" i="6"/>
  <c r="M80" i="6"/>
  <c r="M79" i="6"/>
  <c r="M78" i="6"/>
  <c r="M77" i="6"/>
  <c r="M76" i="6"/>
  <c r="M75" i="6"/>
  <c r="M74" i="6"/>
  <c r="M72" i="6"/>
  <c r="M71" i="6"/>
  <c r="M70" i="6"/>
  <c r="M69" i="6"/>
  <c r="M68" i="6"/>
  <c r="M67" i="6"/>
  <c r="M65" i="6"/>
  <c r="M64" i="6"/>
  <c r="M63" i="6"/>
  <c r="M62" i="6"/>
  <c r="M61" i="6"/>
  <c r="M60" i="6"/>
  <c r="M59" i="6"/>
  <c r="M50" i="6"/>
  <c r="M49" i="6"/>
  <c r="L41" i="6"/>
  <c r="K41" i="6"/>
  <c r="J41" i="6"/>
  <c r="M39" i="6"/>
  <c r="M41" i="6" s="1"/>
  <c r="M19" i="6"/>
  <c r="L12" i="6"/>
  <c r="K12" i="6"/>
  <c r="J12" i="6"/>
  <c r="K9" i="7" l="1"/>
  <c r="M21" i="6"/>
  <c r="M52" i="6"/>
  <c r="K237" i="8"/>
  <c r="K238" i="8" s="1"/>
  <c r="K156" i="8"/>
  <c r="M115" i="8"/>
  <c r="N143" i="7"/>
  <c r="M128" i="6"/>
  <c r="M129" i="8"/>
  <c r="K172" i="8"/>
  <c r="M97" i="7"/>
  <c r="L148" i="7"/>
  <c r="K148" i="7"/>
  <c r="N86" i="7"/>
  <c r="N8" i="7"/>
  <c r="O8" i="7" s="1"/>
  <c r="J148" i="7"/>
  <c r="K87" i="6"/>
  <c r="N86" i="6"/>
  <c r="K42" i="6"/>
  <c r="L139" i="6"/>
  <c r="M12" i="6"/>
  <c r="J139" i="6"/>
  <c r="K13" i="6"/>
  <c r="K139" i="6"/>
  <c r="K61" i="10"/>
  <c r="M190" i="8"/>
  <c r="M68" i="8"/>
  <c r="N35" i="10"/>
  <c r="J65" i="10"/>
  <c r="N102" i="8"/>
  <c r="J242" i="8"/>
  <c r="K36" i="10"/>
  <c r="K65" i="10"/>
  <c r="K103" i="8"/>
  <c r="K242" i="8"/>
  <c r="L65" i="10"/>
  <c r="L242" i="8"/>
  <c r="M26" i="10"/>
  <c r="O26" i="10" s="1"/>
  <c r="N60" i="10"/>
  <c r="M155" i="8"/>
  <c r="K116" i="8"/>
  <c r="M227" i="8"/>
  <c r="K144" i="7"/>
  <c r="K141" i="8"/>
  <c r="M133" i="7"/>
  <c r="N190" i="8"/>
  <c r="M102" i="8"/>
  <c r="K191" i="8"/>
  <c r="M140" i="8"/>
  <c r="N48" i="10"/>
  <c r="M143" i="7"/>
  <c r="M100" i="6"/>
  <c r="M35" i="10"/>
  <c r="M48" i="10"/>
  <c r="N155" i="8"/>
  <c r="M60" i="10"/>
  <c r="M86" i="6"/>
  <c r="N236" i="8"/>
  <c r="O236" i="8" s="1"/>
  <c r="N68" i="8"/>
  <c r="M171" i="8"/>
  <c r="K134" i="7"/>
  <c r="K87" i="7"/>
  <c r="M86" i="7"/>
  <c r="M40" i="7"/>
  <c r="M110" i="6"/>
  <c r="N227" i="8"/>
  <c r="K228" i="8"/>
  <c r="N171" i="8"/>
  <c r="N140" i="8"/>
  <c r="K130" i="8"/>
  <c r="N129" i="8"/>
  <c r="N115" i="8"/>
  <c r="K49" i="10"/>
  <c r="N133" i="7"/>
  <c r="K98" i="7"/>
  <c r="N97" i="7"/>
  <c r="K41" i="7"/>
  <c r="N40" i="7"/>
  <c r="N134" i="6"/>
  <c r="O134" i="6" s="1"/>
  <c r="N128" i="6"/>
  <c r="K129" i="6"/>
  <c r="N110" i="6"/>
  <c r="K111" i="6"/>
  <c r="K101" i="6"/>
  <c r="N100" i="6"/>
  <c r="N52" i="6"/>
  <c r="K53" i="6"/>
  <c r="N41" i="6"/>
  <c r="O41" i="6" s="1"/>
  <c r="N21" i="6"/>
  <c r="K22" i="6"/>
  <c r="N12" i="6"/>
  <c r="O21" i="6" l="1"/>
  <c r="O35" i="10"/>
  <c r="O155" i="8"/>
  <c r="O52" i="6"/>
  <c r="O86" i="7"/>
  <c r="O190" i="8"/>
  <c r="O171" i="8"/>
  <c r="O129" i="8"/>
  <c r="O143" i="7"/>
  <c r="O97" i="7"/>
  <c r="O86" i="6"/>
  <c r="O102" i="8"/>
  <c r="O68" i="8"/>
  <c r="O60" i="10"/>
  <c r="O12" i="6"/>
  <c r="O227" i="8"/>
  <c r="O48" i="10"/>
  <c r="O115" i="8"/>
  <c r="O100" i="6"/>
  <c r="K66" i="10"/>
  <c r="O133" i="7"/>
  <c r="O140" i="8"/>
  <c r="O40" i="7"/>
  <c r="O128" i="6"/>
  <c r="O110" i="6"/>
  <c r="K243" i="8"/>
  <c r="H9" i="20"/>
  <c r="H8" i="20"/>
  <c r="H7" i="20"/>
  <c r="F11" i="20"/>
  <c r="K149" i="7"/>
  <c r="G11" i="20"/>
  <c r="K140" i="6"/>
  <c r="M65" i="10" l="1"/>
  <c r="M242" i="8"/>
  <c r="M148" i="7"/>
  <c r="M139" i="6"/>
  <c r="E11" i="20"/>
  <c r="H6" i="20"/>
  <c r="H11" i="20" s="1"/>
</calcChain>
</file>

<file path=xl/sharedStrings.xml><?xml version="1.0" encoding="utf-8"?>
<sst xmlns="http://schemas.openxmlformats.org/spreadsheetml/2006/main" count="2032" uniqueCount="828">
  <si>
    <t>I</t>
  </si>
  <si>
    <t>31.03.15</t>
  </si>
  <si>
    <t>Interest</t>
  </si>
  <si>
    <t>Total</t>
  </si>
  <si>
    <t>Penal Interest</t>
  </si>
  <si>
    <t>23.03.16</t>
  </si>
  <si>
    <t>II</t>
  </si>
  <si>
    <t>CC-20</t>
  </si>
  <si>
    <t>CC-22</t>
  </si>
  <si>
    <t>31.12.14</t>
  </si>
  <si>
    <t>CC-24</t>
  </si>
  <si>
    <t>CC-25</t>
  </si>
  <si>
    <t>CC-27</t>
  </si>
  <si>
    <t>CC-28</t>
  </si>
  <si>
    <t>30.08.17</t>
  </si>
  <si>
    <t>CC-31</t>
  </si>
  <si>
    <t>CC-32</t>
  </si>
  <si>
    <t>CC-33</t>
  </si>
  <si>
    <t>CC-34</t>
  </si>
  <si>
    <t>26.07.17</t>
  </si>
  <si>
    <t>Cane Development</t>
  </si>
  <si>
    <t>18.03.94</t>
  </si>
  <si>
    <t>R-51</t>
  </si>
  <si>
    <t>15.10.09</t>
  </si>
  <si>
    <t>R-52</t>
  </si>
  <si>
    <t>03.06.10</t>
  </si>
  <si>
    <t>R-81</t>
  </si>
  <si>
    <t>S-31</t>
  </si>
  <si>
    <t>27.11.12</t>
  </si>
  <si>
    <t>S-32</t>
  </si>
  <si>
    <t>S-52</t>
  </si>
  <si>
    <t>29.03.19</t>
  </si>
  <si>
    <t>V-16</t>
  </si>
  <si>
    <t>V-17</t>
  </si>
  <si>
    <t>V-22</t>
  </si>
  <si>
    <t>V-23</t>
  </si>
  <si>
    <t>V-51</t>
  </si>
  <si>
    <t>V-52</t>
  </si>
  <si>
    <t>V-64</t>
  </si>
  <si>
    <t>V-66</t>
  </si>
  <si>
    <t>31.08.15</t>
  </si>
  <si>
    <t>X-81</t>
  </si>
  <si>
    <t>31.03.18</t>
  </si>
  <si>
    <t>X-84</t>
  </si>
  <si>
    <t>A-I/37</t>
  </si>
  <si>
    <t>A-I/85</t>
  </si>
  <si>
    <t>II-49</t>
  </si>
  <si>
    <t>II-51</t>
  </si>
  <si>
    <t>II-55</t>
  </si>
  <si>
    <t>12.08.98</t>
  </si>
  <si>
    <t>III-59</t>
  </si>
  <si>
    <t>III-39</t>
  </si>
  <si>
    <t>III-19</t>
  </si>
  <si>
    <t>IV-81</t>
  </si>
  <si>
    <t>IX-14</t>
  </si>
  <si>
    <t>IX-20</t>
  </si>
  <si>
    <t>IX-22</t>
  </si>
  <si>
    <t>IX-24</t>
  </si>
  <si>
    <t>IX-28</t>
  </si>
  <si>
    <t>IX-36</t>
  </si>
  <si>
    <t>IX-37</t>
  </si>
  <si>
    <t>27.07.16</t>
  </si>
  <si>
    <t>12.11.15</t>
  </si>
  <si>
    <t>IX-46</t>
  </si>
  <si>
    <t>IX-47</t>
  </si>
  <si>
    <t>17.03.16</t>
  </si>
  <si>
    <t>30.03.16</t>
  </si>
  <si>
    <t>IX-59</t>
  </si>
  <si>
    <t>IX-64</t>
  </si>
  <si>
    <t>12.09.16</t>
  </si>
  <si>
    <t>IX-65</t>
  </si>
  <si>
    <t>IX-67</t>
  </si>
  <si>
    <t>IX-69</t>
  </si>
  <si>
    <t>IX-70</t>
  </si>
  <si>
    <t>17.01.17</t>
  </si>
  <si>
    <t>IX-72</t>
  </si>
  <si>
    <t>IX-73</t>
  </si>
  <si>
    <t>15.03.18</t>
  </si>
  <si>
    <t>IX-75</t>
  </si>
  <si>
    <t>24.03.17</t>
  </si>
  <si>
    <t>IX-76</t>
  </si>
  <si>
    <t>16.05.17</t>
  </si>
  <si>
    <t>IX-78</t>
  </si>
  <si>
    <t>31.03.17</t>
  </si>
  <si>
    <t>IX-82</t>
  </si>
  <si>
    <t>18.05.17</t>
  </si>
  <si>
    <t>IX-84</t>
  </si>
  <si>
    <t>IX-86</t>
  </si>
  <si>
    <t>23.08.17</t>
  </si>
  <si>
    <t>IX-88</t>
  </si>
  <si>
    <t>29.08.17</t>
  </si>
  <si>
    <t>IX-89</t>
  </si>
  <si>
    <t>IX-91</t>
  </si>
  <si>
    <t>IX-93</t>
  </si>
  <si>
    <t>IX-94</t>
  </si>
  <si>
    <t>IX-95</t>
  </si>
  <si>
    <t>V-35</t>
  </si>
  <si>
    <t>V-67</t>
  </si>
  <si>
    <t>V-90</t>
  </si>
  <si>
    <t>V-91</t>
  </si>
  <si>
    <t>V-92</t>
  </si>
  <si>
    <t>VII-41</t>
  </si>
  <si>
    <t>VII-52</t>
  </si>
  <si>
    <t>VII-53</t>
  </si>
  <si>
    <t>VII-67</t>
  </si>
  <si>
    <t>VII-91</t>
  </si>
  <si>
    <t>VIII-12</t>
  </si>
  <si>
    <t>VIII-13</t>
  </si>
  <si>
    <t>VIII-14</t>
  </si>
  <si>
    <t>VIII-19</t>
  </si>
  <si>
    <t>VIII-21</t>
  </si>
  <si>
    <t>VIII-22</t>
  </si>
  <si>
    <t>VIII-39</t>
  </si>
  <si>
    <t>VIII-58</t>
  </si>
  <si>
    <t>VIII-64</t>
  </si>
  <si>
    <t>02.11.12</t>
  </si>
  <si>
    <t>VIII-65</t>
  </si>
  <si>
    <t>VIII-79</t>
  </si>
  <si>
    <t>XI-10</t>
  </si>
  <si>
    <t>XI-11</t>
  </si>
  <si>
    <t>XI-13</t>
  </si>
  <si>
    <t>XI-15</t>
  </si>
  <si>
    <t>XI-17</t>
  </si>
  <si>
    <t>XI-18</t>
  </si>
  <si>
    <t>XI-20</t>
  </si>
  <si>
    <t>XI-21</t>
  </si>
  <si>
    <t>XI-23</t>
  </si>
  <si>
    <t>XI-25</t>
  </si>
  <si>
    <t>XI-27</t>
  </si>
  <si>
    <t>XI-28</t>
  </si>
  <si>
    <t>XI-29</t>
  </si>
  <si>
    <t>XI-30</t>
  </si>
  <si>
    <t>XI-32</t>
  </si>
  <si>
    <t>XI-34</t>
  </si>
  <si>
    <t>XI-35</t>
  </si>
  <si>
    <t>XI-38</t>
  </si>
  <si>
    <t>XI-39</t>
  </si>
  <si>
    <t>III</t>
  </si>
  <si>
    <t>IV</t>
  </si>
  <si>
    <t>VI-78</t>
  </si>
  <si>
    <t>VI-80</t>
  </si>
  <si>
    <t>VI-81</t>
  </si>
  <si>
    <t>VI-83</t>
  </si>
  <si>
    <t>VI-84</t>
  </si>
  <si>
    <t>X-10</t>
  </si>
  <si>
    <t>X-12</t>
  </si>
  <si>
    <t>X-13</t>
  </si>
  <si>
    <t>X-17</t>
  </si>
  <si>
    <t>X-25</t>
  </si>
  <si>
    <t>X-36</t>
  </si>
  <si>
    <t>X-49</t>
  </si>
  <si>
    <t>X-54</t>
  </si>
  <si>
    <t>X-62</t>
  </si>
  <si>
    <t>X-63</t>
  </si>
  <si>
    <t>A-20</t>
  </si>
  <si>
    <t>A-30</t>
  </si>
  <si>
    <t>A-33</t>
  </si>
  <si>
    <t>A-38</t>
  </si>
  <si>
    <t>AA-16</t>
  </si>
  <si>
    <t>AA-18</t>
  </si>
  <si>
    <t>AA-30</t>
  </si>
  <si>
    <t>AA-36</t>
  </si>
  <si>
    <t>AA-38</t>
  </si>
  <si>
    <t>AA-46</t>
  </si>
  <si>
    <t>AA-48</t>
  </si>
  <si>
    <t>AA-51</t>
  </si>
  <si>
    <t>AA-52</t>
  </si>
  <si>
    <t>AA-54</t>
  </si>
  <si>
    <t>AA-56</t>
  </si>
  <si>
    <t>AA-58</t>
  </si>
  <si>
    <t>AA-60</t>
  </si>
  <si>
    <t>AA-63</t>
  </si>
  <si>
    <t>AA-65</t>
  </si>
  <si>
    <t>AA-67</t>
  </si>
  <si>
    <t>AA-68</t>
  </si>
  <si>
    <t>AA-69</t>
  </si>
  <si>
    <t>AA-70</t>
  </si>
  <si>
    <t>AA-72</t>
  </si>
  <si>
    <t>AA-73</t>
  </si>
  <si>
    <t>AA-75</t>
  </si>
  <si>
    <t>AA-76</t>
  </si>
  <si>
    <t>AA-78</t>
  </si>
  <si>
    <t>AA-80</t>
  </si>
  <si>
    <t>AA-82</t>
  </si>
  <si>
    <t>AA-83</t>
  </si>
  <si>
    <t>AA-85</t>
  </si>
  <si>
    <t>AA-86</t>
  </si>
  <si>
    <t>AA-88</t>
  </si>
  <si>
    <t>AA-89</t>
  </si>
  <si>
    <t>AA-91</t>
  </si>
  <si>
    <t>AA-92</t>
  </si>
  <si>
    <t>A-II/19</t>
  </si>
  <si>
    <t>DD-10</t>
  </si>
  <si>
    <t>DD-12</t>
  </si>
  <si>
    <t>DD-13</t>
  </si>
  <si>
    <t>DD-15</t>
  </si>
  <si>
    <t>DD-17</t>
  </si>
  <si>
    <t>DD-20</t>
  </si>
  <si>
    <t>DD-21</t>
  </si>
  <si>
    <t>DD-26</t>
  </si>
  <si>
    <t>DD-27</t>
  </si>
  <si>
    <t>DD-29</t>
  </si>
  <si>
    <t>DD-30</t>
  </si>
  <si>
    <t>DD-32</t>
  </si>
  <si>
    <t>DD-34</t>
  </si>
  <si>
    <t>DD-37</t>
  </si>
  <si>
    <t>DD-42</t>
  </si>
  <si>
    <t>DD-43</t>
  </si>
  <si>
    <t>F-44</t>
  </si>
  <si>
    <t>F-50</t>
  </si>
  <si>
    <t>F-89</t>
  </si>
  <si>
    <t>J-12</t>
  </si>
  <si>
    <t>29.06.99</t>
  </si>
  <si>
    <t>J-16</t>
  </si>
  <si>
    <t>J-33</t>
  </si>
  <si>
    <t>15.10.90</t>
  </si>
  <si>
    <t>J-39</t>
  </si>
  <si>
    <t>J-42</t>
  </si>
  <si>
    <t>J-45</t>
  </si>
  <si>
    <t>J-79</t>
  </si>
  <si>
    <t>J-84</t>
  </si>
  <si>
    <t>J-85</t>
  </si>
  <si>
    <t>J-91</t>
  </si>
  <si>
    <t>J-92</t>
  </si>
  <si>
    <t>L-32</t>
  </si>
  <si>
    <t>L-34</t>
  </si>
  <si>
    <t>L-45</t>
  </si>
  <si>
    <t>L-47</t>
  </si>
  <si>
    <t>L-89</t>
  </si>
  <si>
    <t>L-91</t>
  </si>
  <si>
    <t>N-38</t>
  </si>
  <si>
    <t>N-40</t>
  </si>
  <si>
    <t>N-46</t>
  </si>
  <si>
    <t>N-48</t>
  </si>
  <si>
    <t>N-50</t>
  </si>
  <si>
    <t>N-52</t>
  </si>
  <si>
    <t>N-78</t>
  </si>
  <si>
    <t>N-79</t>
  </si>
  <si>
    <t>N-86</t>
  </si>
  <si>
    <t>23.08.95</t>
  </si>
  <si>
    <t>N-88</t>
  </si>
  <si>
    <t>N-89</t>
  </si>
  <si>
    <t>31.03.97</t>
  </si>
  <si>
    <t>29.11.95</t>
  </si>
  <si>
    <t>P-12</t>
  </si>
  <si>
    <t>P-14</t>
  </si>
  <si>
    <t>20.06.96</t>
  </si>
  <si>
    <t>P-24</t>
  </si>
  <si>
    <t>16.07.96</t>
  </si>
  <si>
    <t>P-26</t>
  </si>
  <si>
    <t>26.09.97</t>
  </si>
  <si>
    <t>P-54</t>
  </si>
  <si>
    <t>22.08.97</t>
  </si>
  <si>
    <t>P-56</t>
  </si>
  <si>
    <t>P-60</t>
  </si>
  <si>
    <t>18.09.97</t>
  </si>
  <si>
    <t>P-61</t>
  </si>
  <si>
    <t>05.03.99</t>
  </si>
  <si>
    <t>P-88</t>
  </si>
  <si>
    <t>P-89</t>
  </si>
  <si>
    <t>07.12.99</t>
  </si>
  <si>
    <t>24.12.99</t>
  </si>
  <si>
    <t>24.11.00</t>
  </si>
  <si>
    <t>14.06.01</t>
  </si>
  <si>
    <t>10.12.01</t>
  </si>
  <si>
    <t>27.12.01</t>
  </si>
  <si>
    <t>W-90</t>
  </si>
  <si>
    <t>W-91</t>
  </si>
  <si>
    <t>Y-13</t>
  </si>
  <si>
    <t>Y-14</t>
  </si>
  <si>
    <t>Y-62</t>
  </si>
  <si>
    <t>Y-63</t>
  </si>
  <si>
    <t>Y-70</t>
  </si>
  <si>
    <t>Z-12</t>
  </si>
  <si>
    <t>Z-13</t>
  </si>
  <si>
    <t>Z-15</t>
  </si>
  <si>
    <t>Z-16</t>
  </si>
  <si>
    <t>Z-29</t>
  </si>
  <si>
    <t>Z-30</t>
  </si>
  <si>
    <t>Z-36</t>
  </si>
  <si>
    <t>Z-46</t>
  </si>
  <si>
    <t>Z-47</t>
  </si>
  <si>
    <t>Z-65</t>
  </si>
  <si>
    <t>Z-67</t>
  </si>
  <si>
    <t>Z-68</t>
  </si>
  <si>
    <t>Z-69</t>
  </si>
  <si>
    <t>H-15</t>
  </si>
  <si>
    <t>I-35</t>
  </si>
  <si>
    <t>K-67</t>
  </si>
  <si>
    <t>K-68</t>
  </si>
  <si>
    <t>K-70</t>
  </si>
  <si>
    <t>Q-62</t>
  </si>
  <si>
    <t>Q-91</t>
  </si>
  <si>
    <t>X-19</t>
  </si>
  <si>
    <t>X-56</t>
  </si>
  <si>
    <t>X-64</t>
  </si>
  <si>
    <t>VIII-71</t>
  </si>
  <si>
    <t>VIII-73</t>
  </si>
  <si>
    <t>VIII-74</t>
  </si>
  <si>
    <t>VIII-83</t>
  </si>
  <si>
    <t>T-70</t>
  </si>
  <si>
    <t>T-69</t>
  </si>
  <si>
    <t>T-43</t>
  </si>
  <si>
    <t>T-42</t>
  </si>
  <si>
    <t>T-26</t>
  </si>
  <si>
    <t>T-17</t>
  </si>
  <si>
    <t>T-15</t>
  </si>
  <si>
    <t>T-14</t>
  </si>
  <si>
    <t>T-79</t>
  </si>
  <si>
    <t>T-81</t>
  </si>
  <si>
    <t>T-93</t>
  </si>
  <si>
    <t>Z-85</t>
  </si>
  <si>
    <t>Sl. No.</t>
  </si>
  <si>
    <t>Name of the Mills</t>
  </si>
  <si>
    <t>State</t>
  </si>
  <si>
    <t>Page-Vol.</t>
  </si>
  <si>
    <t>Amount Sanctioned</t>
  </si>
  <si>
    <t>Date of Payment</t>
  </si>
  <si>
    <t>No. of Instll.</t>
  </si>
  <si>
    <t>Amount Paid</t>
  </si>
  <si>
    <t>Pr. Amount</t>
  </si>
  <si>
    <t>Amount due</t>
  </si>
  <si>
    <t>In Lakh</t>
  </si>
  <si>
    <t>29.03.88</t>
  </si>
  <si>
    <t>20.04.90</t>
  </si>
  <si>
    <t>08.01.91</t>
  </si>
  <si>
    <t>21.01.91</t>
  </si>
  <si>
    <t>11.03.92</t>
  </si>
  <si>
    <t>13.03.94</t>
  </si>
  <si>
    <t>31.03.89</t>
  </si>
  <si>
    <t>08.10.92</t>
  </si>
  <si>
    <t>24.08.93</t>
  </si>
  <si>
    <t>12.04.96</t>
  </si>
  <si>
    <t>29.03.96</t>
  </si>
  <si>
    <t>26.03.02</t>
  </si>
  <si>
    <t>09.12.09</t>
  </si>
  <si>
    <t>17.01.11</t>
  </si>
  <si>
    <t>Z-37</t>
  </si>
  <si>
    <t>02.12.11</t>
  </si>
  <si>
    <t>09.11.10</t>
  </si>
  <si>
    <t>02.06.11</t>
  </si>
  <si>
    <t>21.05.12</t>
  </si>
  <si>
    <t>31.03.09</t>
  </si>
  <si>
    <t>15.07.10</t>
  </si>
  <si>
    <t>31.01.12</t>
  </si>
  <si>
    <t>31.03.12</t>
  </si>
  <si>
    <t>03.04.12</t>
  </si>
  <si>
    <t>18.06.14</t>
  </si>
  <si>
    <t>24.01.13</t>
  </si>
  <si>
    <t>27.02.13</t>
  </si>
  <si>
    <t>03.05.13</t>
  </si>
  <si>
    <t>05.07.13</t>
  </si>
  <si>
    <t>05.08.14</t>
  </si>
  <si>
    <t>17.09.15</t>
  </si>
  <si>
    <t>10.12.14</t>
  </si>
  <si>
    <t>05.11.15</t>
  </si>
  <si>
    <t>28.03.15</t>
  </si>
  <si>
    <t>24.04.15</t>
  </si>
  <si>
    <t>Maharashtra</t>
  </si>
  <si>
    <t>04.03.99</t>
  </si>
  <si>
    <t>04.09.91</t>
  </si>
  <si>
    <t>30.06.95</t>
  </si>
  <si>
    <t>28.09.95</t>
  </si>
  <si>
    <t>11.03.99</t>
  </si>
  <si>
    <t>18.02.01</t>
  </si>
  <si>
    <t>27.03.86</t>
  </si>
  <si>
    <t>16.07.98</t>
  </si>
  <si>
    <t>15.03.99</t>
  </si>
  <si>
    <t>21.12.95</t>
  </si>
  <si>
    <t>03.08.10</t>
  </si>
  <si>
    <t>20.07.11</t>
  </si>
  <si>
    <t>31.03.10</t>
  </si>
  <si>
    <t>08.12.06</t>
  </si>
  <si>
    <t>02.01.08</t>
  </si>
  <si>
    <t>25.02.11</t>
  </si>
  <si>
    <t>U.P.</t>
  </si>
  <si>
    <t>09.10.14</t>
  </si>
  <si>
    <t>07.02.91</t>
  </si>
  <si>
    <t>06.01.94</t>
  </si>
  <si>
    <t>01.03.94</t>
  </si>
  <si>
    <t>17.01.92</t>
  </si>
  <si>
    <t>13.05.92</t>
  </si>
  <si>
    <t>M.P.</t>
  </si>
  <si>
    <t>22.02.90</t>
  </si>
  <si>
    <t>30.03.88</t>
  </si>
  <si>
    <t>Punjab</t>
  </si>
  <si>
    <t>24.01.94</t>
  </si>
  <si>
    <t>27.06.94</t>
  </si>
  <si>
    <t>22.01.10</t>
  </si>
  <si>
    <t>Orissa</t>
  </si>
  <si>
    <t>18.11.05</t>
  </si>
  <si>
    <t>22.09.06</t>
  </si>
  <si>
    <t>08.05.09</t>
  </si>
  <si>
    <t>09.09.13</t>
  </si>
  <si>
    <t>18.06.99</t>
  </si>
  <si>
    <t>14.07.92</t>
  </si>
  <si>
    <t>19.09.92</t>
  </si>
  <si>
    <t>24.11.01</t>
  </si>
  <si>
    <t>Gujarat</t>
  </si>
  <si>
    <t>28.12.92</t>
  </si>
  <si>
    <t>17.01.94</t>
  </si>
  <si>
    <t>18.02.94</t>
  </si>
  <si>
    <t>22.03.95</t>
  </si>
  <si>
    <t>04.07.11</t>
  </si>
  <si>
    <t>30.12.11</t>
  </si>
  <si>
    <t>09.07.99</t>
  </si>
  <si>
    <t>22.02.01</t>
  </si>
  <si>
    <t>Bihar</t>
  </si>
  <si>
    <t>17.02.98</t>
  </si>
  <si>
    <t>21.09.10</t>
  </si>
  <si>
    <t>31.03.11</t>
  </si>
  <si>
    <t>05.05.14</t>
  </si>
  <si>
    <t>14.08.14</t>
  </si>
  <si>
    <t>20.02.15</t>
  </si>
  <si>
    <t>Karnataka</t>
  </si>
  <si>
    <t>A.P.</t>
  </si>
  <si>
    <t>Uttrakhand</t>
  </si>
  <si>
    <t>Tamilnadu</t>
  </si>
  <si>
    <t>A-04</t>
  </si>
  <si>
    <t>AA-01</t>
  </si>
  <si>
    <t>AA-02</t>
  </si>
  <si>
    <t>AA-08</t>
  </si>
  <si>
    <t>DD-03</t>
  </si>
  <si>
    <t>DD-04</t>
  </si>
  <si>
    <t>DD-06</t>
  </si>
  <si>
    <t>N-02</t>
  </si>
  <si>
    <t>N-04</t>
  </si>
  <si>
    <t>P-02</t>
  </si>
  <si>
    <t>P-04</t>
  </si>
  <si>
    <t>T-04</t>
  </si>
  <si>
    <t>T-05</t>
  </si>
  <si>
    <t>W-01</t>
  </si>
  <si>
    <t>W-02</t>
  </si>
  <si>
    <t>Z-01</t>
  </si>
  <si>
    <t>Z-02</t>
  </si>
  <si>
    <t xml:space="preserve">Amount Sanctioned </t>
  </si>
  <si>
    <t>Penal Intt.</t>
  </si>
  <si>
    <t xml:space="preserve">Amount Due </t>
  </si>
  <si>
    <t>23.09.98</t>
  </si>
  <si>
    <t>30.09.13</t>
  </si>
  <si>
    <t>30.03.12</t>
  </si>
  <si>
    <t>23.09.13</t>
  </si>
  <si>
    <t>19.10.11</t>
  </si>
  <si>
    <t>17.05.10</t>
  </si>
  <si>
    <t>30.03.15</t>
  </si>
  <si>
    <t>05.02.13</t>
  </si>
  <si>
    <t>03.02.99</t>
  </si>
  <si>
    <t>29.03.00</t>
  </si>
  <si>
    <t>20.07.12</t>
  </si>
  <si>
    <t>28.02.14</t>
  </si>
  <si>
    <t>14.03.13</t>
  </si>
  <si>
    <t>30.03.94</t>
  </si>
  <si>
    <t>12.12.94</t>
  </si>
  <si>
    <t>07.10.96</t>
  </si>
  <si>
    <t>21.08.09</t>
  </si>
  <si>
    <t>23.09.10</t>
  </si>
  <si>
    <t>18.08.98</t>
  </si>
  <si>
    <t>01.09.98</t>
  </si>
  <si>
    <t>30.09.98</t>
  </si>
  <si>
    <t>09.08.04</t>
  </si>
  <si>
    <t>09.08.05</t>
  </si>
  <si>
    <t>22.03.06</t>
  </si>
  <si>
    <t>30.10.09</t>
  </si>
  <si>
    <t>04.06.14</t>
  </si>
  <si>
    <t>24.07.13</t>
  </si>
  <si>
    <t>30.06.14</t>
  </si>
  <si>
    <t>Kerla</t>
  </si>
  <si>
    <t>CC-01</t>
  </si>
  <si>
    <t>CC-02</t>
  </si>
  <si>
    <t>CC-04</t>
  </si>
  <si>
    <t>CC-05</t>
  </si>
  <si>
    <t>CC-07</t>
  </si>
  <si>
    <t>CC-08</t>
  </si>
  <si>
    <t>13.04.18</t>
  </si>
  <si>
    <t>21.05.18</t>
  </si>
  <si>
    <t>GRAND TOTAL</t>
  </si>
  <si>
    <t>IX-01</t>
  </si>
  <si>
    <t>IX-07</t>
  </si>
  <si>
    <t>VIII-04</t>
  </si>
  <si>
    <t>VIII-05</t>
  </si>
  <si>
    <t>XI-01</t>
  </si>
  <si>
    <t>XI-02</t>
  </si>
  <si>
    <t>XI-03</t>
  </si>
  <si>
    <t>XI-04</t>
  </si>
  <si>
    <t>XI-06</t>
  </si>
  <si>
    <t>05.11.07</t>
  </si>
  <si>
    <t>21.12.09</t>
  </si>
  <si>
    <t>12.09.08</t>
  </si>
  <si>
    <t>08.01.10</t>
  </si>
  <si>
    <t>28.03.13</t>
  </si>
  <si>
    <t>01.01.17</t>
  </si>
  <si>
    <t>23.08.18</t>
  </si>
  <si>
    <t>01.03.13</t>
  </si>
  <si>
    <t>23.09.08</t>
  </si>
  <si>
    <t>31.03.14</t>
  </si>
  <si>
    <t>01.05.09</t>
  </si>
  <si>
    <t>26.07.16</t>
  </si>
  <si>
    <t>14.03.18</t>
  </si>
  <si>
    <t>29.09.17</t>
  </si>
  <si>
    <t>27.11.17</t>
  </si>
  <si>
    <t>15.06.18</t>
  </si>
  <si>
    <t>14.05.10</t>
  </si>
  <si>
    <t>06.12.10</t>
  </si>
  <si>
    <t>14.01.11</t>
  </si>
  <si>
    <t>20.01.11</t>
  </si>
  <si>
    <t>18.01.12</t>
  </si>
  <si>
    <t>15.01.13</t>
  </si>
  <si>
    <t>14.08.13</t>
  </si>
  <si>
    <t>31.07.13</t>
  </si>
  <si>
    <t>31.12.13</t>
  </si>
  <si>
    <t>28.03.14</t>
  </si>
  <si>
    <t>24.11.15</t>
  </si>
  <si>
    <t>20.01.06</t>
  </si>
  <si>
    <t>21.02.11</t>
  </si>
  <si>
    <t>27.06.11</t>
  </si>
  <si>
    <t>Gujrat</t>
  </si>
  <si>
    <t>Maharastra</t>
  </si>
  <si>
    <t>X-01</t>
  </si>
  <si>
    <t>X-06</t>
  </si>
  <si>
    <t>25.01.12</t>
  </si>
  <si>
    <t>14.12.12</t>
  </si>
  <si>
    <t>19.09.13</t>
  </si>
  <si>
    <t>19.01.12</t>
  </si>
  <si>
    <t>Interest + Penal Interest</t>
  </si>
  <si>
    <t>In Rupees</t>
  </si>
  <si>
    <t>Name of the Scheme</t>
  </si>
  <si>
    <t>08.12.15</t>
  </si>
  <si>
    <t>27.02.20</t>
  </si>
  <si>
    <t>26.09.18</t>
  </si>
  <si>
    <t>28.09.18</t>
  </si>
  <si>
    <t>08.02.17</t>
  </si>
  <si>
    <t>06.12.16</t>
  </si>
  <si>
    <t>08.09.17</t>
  </si>
  <si>
    <t>28.02.19</t>
  </si>
  <si>
    <t>09.08.16</t>
  </si>
  <si>
    <t>24.04.19</t>
  </si>
  <si>
    <t>06.02.17</t>
  </si>
  <si>
    <t>06.06.17</t>
  </si>
  <si>
    <t>02.12.15</t>
  </si>
  <si>
    <t>03.08.16</t>
  </si>
  <si>
    <t>`</t>
  </si>
  <si>
    <t>28.03.18</t>
  </si>
  <si>
    <t>12.12.19</t>
  </si>
  <si>
    <t>14.03.20</t>
  </si>
  <si>
    <t>30.01.17</t>
  </si>
  <si>
    <t>21.11.19</t>
  </si>
  <si>
    <t>31.12.19</t>
  </si>
  <si>
    <t>30.09.20</t>
  </si>
  <si>
    <t>24.11.20</t>
  </si>
  <si>
    <t>25.06.20</t>
  </si>
  <si>
    <t>30.06.20</t>
  </si>
  <si>
    <t>24.12.20</t>
  </si>
  <si>
    <t>08.01.21</t>
  </si>
  <si>
    <t>25.01.21</t>
  </si>
  <si>
    <t>11.02.21</t>
  </si>
  <si>
    <t>17.05.18</t>
  </si>
  <si>
    <t>29.03.18</t>
  </si>
  <si>
    <t>31.12.18</t>
  </si>
  <si>
    <t>X-58</t>
  </si>
  <si>
    <t>X-69</t>
  </si>
  <si>
    <t>X-78</t>
  </si>
  <si>
    <t>X-79</t>
  </si>
  <si>
    <t>X-80</t>
  </si>
  <si>
    <t>X-72</t>
  </si>
  <si>
    <t>X-70</t>
  </si>
  <si>
    <t>-</t>
  </si>
  <si>
    <t>XI-36</t>
  </si>
  <si>
    <t>XI-37</t>
  </si>
  <si>
    <t>27.09.21</t>
  </si>
  <si>
    <t>05.10.21</t>
  </si>
  <si>
    <r>
      <rPr>
        <b/>
        <sz val="9"/>
        <color rgb="FF3333FF"/>
        <rFont val="Tahoma"/>
        <family val="2"/>
      </rPr>
      <t>M/s. N.C.S Sugars Ltd.</t>
    </r>
    <r>
      <rPr>
        <sz val="9"/>
        <rFont val="Tahoma"/>
        <family val="2"/>
      </rPr>
      <t>, Vizarnagaram, Distt. Bobbilli, A.P.</t>
    </r>
  </si>
  <si>
    <r>
      <rPr>
        <b/>
        <sz val="9"/>
        <color rgb="FF3333FF"/>
        <rFont val="Tahoma"/>
        <family val="2"/>
      </rPr>
      <t>M/s. Bannari Amman Sugars Ltd.</t>
    </r>
    <r>
      <rPr>
        <sz val="9"/>
        <rFont val="Tahoma"/>
        <family val="2"/>
      </rPr>
      <t>, (B.A.C.L), Village Kunthur, Taluka Kollegal, Distt. Chamrajnagar, Karnataka</t>
    </r>
  </si>
  <si>
    <r>
      <rPr>
        <b/>
        <sz val="9"/>
        <color rgb="FF3333FF"/>
        <rFont val="Tahoma"/>
        <family val="2"/>
      </rPr>
      <t>M/s. Bhalkeshwar Sugars Ltd.</t>
    </r>
    <r>
      <rPr>
        <sz val="9"/>
        <rFont val="Tahoma"/>
        <family val="2"/>
      </rPr>
      <t>, Bajolga, Taluka Bhalki, Distt. Bidar, Karnataka</t>
    </r>
  </si>
  <si>
    <r>
      <rPr>
        <b/>
        <sz val="9"/>
        <color rgb="FF3333FF"/>
        <rFont val="Tahoma"/>
        <family val="2"/>
      </rPr>
      <t>M/s. Bidar Kisan Sahakari Karkhana Ltd.</t>
    </r>
    <r>
      <rPr>
        <sz val="9"/>
        <rFont val="Tahoma"/>
        <family val="2"/>
      </rPr>
      <t>, Village Mogdal, Distt. Bidar, Karnataka</t>
    </r>
  </si>
  <si>
    <r>
      <rPr>
        <b/>
        <sz val="9"/>
        <color rgb="FF3333FF"/>
        <rFont val="Tahoma"/>
        <family val="2"/>
      </rPr>
      <t>M/s. Sree Rayalseema Sugar &amp; Energy Pvt. Ltd.</t>
    </r>
    <r>
      <rPr>
        <sz val="9"/>
        <rFont val="Tahoma"/>
        <family val="2"/>
      </rPr>
      <t>, Ayyalur, Nandyal, Distt. Karnool, A.P.</t>
    </r>
  </si>
  <si>
    <r>
      <rPr>
        <b/>
        <sz val="9"/>
        <color rgb="FF3333FF"/>
        <rFont val="Tahoma"/>
        <family val="2"/>
      </rPr>
      <t>M/s. Madhucon Sugars &amp; Power Ltd.</t>
    </r>
    <r>
      <rPr>
        <sz val="9"/>
        <rFont val="Tahoma"/>
        <family val="2"/>
      </rPr>
      <t>, Rajeswarapuram, Nelakondapally, Distt. Khammam, A.P.</t>
    </r>
  </si>
  <si>
    <r>
      <rPr>
        <b/>
        <sz val="9"/>
        <color rgb="FF3333FF"/>
        <rFont val="Tahoma"/>
        <family val="2"/>
      </rPr>
      <t>M/s. Shree Una Taluka Khedut SKUM Ltd</t>
    </r>
    <r>
      <rPr>
        <sz val="9"/>
        <rFont val="Tahoma"/>
        <family val="2"/>
      </rPr>
      <t>., Godhara Road, Distt. Junagarh, Gujrat</t>
    </r>
  </si>
  <si>
    <t>X-E-58</t>
  </si>
  <si>
    <t>X-E-69</t>
  </si>
  <si>
    <t>X-E-72</t>
  </si>
  <si>
    <t>X-E-78</t>
  </si>
  <si>
    <t>X-E-79</t>
  </si>
  <si>
    <t>X-E-80</t>
  </si>
  <si>
    <t>X-E-81</t>
  </si>
  <si>
    <t>X-82</t>
  </si>
  <si>
    <t>X-E-84</t>
  </si>
  <si>
    <t>X-85</t>
  </si>
  <si>
    <t>X-E-70</t>
  </si>
  <si>
    <r>
      <rPr>
        <b/>
        <sz val="9"/>
        <color rgb="FF3333FF"/>
        <rFont val="Tahoma"/>
        <family val="2"/>
      </rPr>
      <t>M/s. Harsha Sugar Ltd.</t>
    </r>
    <r>
      <rPr>
        <sz val="9"/>
        <color theme="1"/>
        <rFont val="Tahoma"/>
        <family val="2"/>
      </rPr>
      <t>, Village Savadatti, Taluka Savadatti, Distt. Belgaum, Karnataka</t>
    </r>
  </si>
  <si>
    <r>
      <rPr>
        <b/>
        <sz val="9"/>
        <color rgb="FF3333FF"/>
        <rFont val="Tahoma"/>
        <family val="2"/>
      </rPr>
      <t>M/s. Manali Sugar Ltd.</t>
    </r>
    <r>
      <rPr>
        <sz val="9"/>
        <rFont val="Tahoma"/>
        <family val="2"/>
      </rPr>
      <t>, Malaghan, Sindagi, Distt. Bijapur, Karnataka</t>
    </r>
  </si>
  <si>
    <r>
      <rPr>
        <b/>
        <sz val="9"/>
        <color rgb="FF3333FF"/>
        <rFont val="Tahoma"/>
        <family val="2"/>
      </rPr>
      <t>M/s. Mylar Sugars Ltd.</t>
    </r>
    <r>
      <rPr>
        <sz val="9"/>
        <color theme="1"/>
        <rFont val="Tahoma"/>
        <family val="2"/>
      </rPr>
      <t>, (MSL), Beerabbi Village, Hoovina, Taluka Hadagabi, Distt. Ballary, Karnataka</t>
    </r>
  </si>
  <si>
    <r>
      <rPr>
        <b/>
        <sz val="9"/>
        <color rgb="FF3333FF"/>
        <rFont val="Tahoma"/>
        <family val="2"/>
      </rPr>
      <t>M/s. N.S.L. Sugars Ltd.</t>
    </r>
    <r>
      <rPr>
        <sz val="9"/>
        <rFont val="Tahoma"/>
        <family val="2"/>
      </rPr>
      <t>, Unit-II (Lease of Sahakari Sakkar Karkhana Niyamit) Village Bhusanoor, Taluka Aland, Dist. Gulbarga, Karnataka</t>
    </r>
  </si>
  <si>
    <r>
      <rPr>
        <b/>
        <sz val="9"/>
        <color rgb="FF3333FF"/>
        <rFont val="Tahoma"/>
        <family val="2"/>
      </rPr>
      <t>M/s. Shri Balaji Sugar and Chemicals Pvt. Ltd.</t>
    </r>
    <r>
      <rPr>
        <sz val="9"/>
        <rFont val="Tahoma"/>
        <family val="2"/>
      </rPr>
      <t>, Yaragal, Vijapur, Karnataka</t>
    </r>
  </si>
  <si>
    <r>
      <rPr>
        <b/>
        <sz val="9"/>
        <color rgb="FF3333FF"/>
        <rFont val="Tahoma"/>
        <family val="2"/>
      </rPr>
      <t>M/s. Shri Bhimashankar S.S.K. Niyamit Ltd.</t>
    </r>
    <r>
      <rPr>
        <sz val="9"/>
        <rFont val="Tahoma"/>
        <family val="2"/>
      </rPr>
      <t>, Marguar, Taluka Indi, Distt. Vijaypur, Karnataka</t>
    </r>
  </si>
  <si>
    <r>
      <rPr>
        <b/>
        <sz val="9"/>
        <color rgb="FF3333FF"/>
        <rFont val="Tahoma"/>
        <family val="2"/>
      </rPr>
      <t>M/s. Shri Sai Priya Sugars Ltd.</t>
    </r>
    <r>
      <rPr>
        <sz val="9"/>
        <rFont val="Tahoma"/>
        <family val="2"/>
      </rPr>
      <t>, Hippargi Mygur, Taluka Jamkhandi, Distt. Bagalkot, Karnataka</t>
    </r>
  </si>
  <si>
    <r>
      <rPr>
        <b/>
        <sz val="9"/>
        <color rgb="FF3333FF"/>
        <rFont val="Tahoma"/>
        <family val="2"/>
      </rPr>
      <t>M/s. The Krishna S.S.K. Niyamit</t>
    </r>
    <r>
      <rPr>
        <sz val="9"/>
        <rFont val="Tahoma"/>
        <family val="2"/>
      </rPr>
      <t>, Sankontti, Taluka Athani, Distt. Belgaum, Karnataka</t>
    </r>
  </si>
  <si>
    <r>
      <rPr>
        <b/>
        <sz val="9"/>
        <color rgb="FF3333FF"/>
        <rFont val="Tahoma"/>
        <family val="2"/>
      </rPr>
      <t>M/s. Bhairavnath Sugar Works Ltd.</t>
    </r>
    <r>
      <rPr>
        <sz val="9"/>
        <rFont val="Tahoma"/>
        <family val="2"/>
      </rPr>
      <t>, Vihal, Taluka Karmala, Solapur, Maharashtra</t>
    </r>
  </si>
  <si>
    <r>
      <rPr>
        <b/>
        <sz val="9"/>
        <color rgb="FF3333FF"/>
        <rFont val="Tahoma"/>
        <family val="2"/>
      </rPr>
      <t>M/s. Bhima S.S.K. Ltd.</t>
    </r>
    <r>
      <rPr>
        <sz val="9"/>
        <rFont val="Tahoma"/>
        <family val="2"/>
      </rPr>
      <t>, Takli Sikandar, Taluka Mohal, Distt. Solapur, Maharashtra</t>
    </r>
  </si>
  <si>
    <r>
      <rPr>
        <b/>
        <sz val="9"/>
        <color rgb="FF3333FF"/>
        <rFont val="Tahoma"/>
        <family val="2"/>
      </rPr>
      <t>M/s. Indreshwar Sugar Mills Ltd.</t>
    </r>
    <r>
      <rPr>
        <sz val="9"/>
        <rFont val="Tahoma"/>
        <family val="2"/>
      </rPr>
      <t>, Bhagvantnagar, Taluka Barshi, Solapur, Maharashtra</t>
    </r>
  </si>
  <si>
    <r>
      <rPr>
        <b/>
        <sz val="9"/>
        <color rgb="FF3333FF"/>
        <rFont val="Tahoma"/>
        <family val="2"/>
      </rPr>
      <t>M/s. Jai Hind Sugar Pvt. Ltd.</t>
    </r>
    <r>
      <rPr>
        <sz val="9"/>
        <rFont val="Tahoma"/>
        <family val="2"/>
      </rPr>
      <t xml:space="preserve">, Achegaon, Taluka South Solapur, Distt. Solapur, Maharashtra </t>
    </r>
  </si>
  <si>
    <r>
      <rPr>
        <b/>
        <sz val="9"/>
        <color rgb="FF3333FF"/>
        <rFont val="Tahoma"/>
        <family val="2"/>
      </rPr>
      <t>M/s. Kakudi S.S.K.  Ltd.</t>
    </r>
    <r>
      <rPr>
        <sz val="9"/>
        <rFont val="Tahoma"/>
        <family val="2"/>
      </rPr>
      <t>, Pimpalgaon, Taluka Shrigonda, Distt. Ahmednagar, Maharashtra</t>
    </r>
  </si>
  <si>
    <r>
      <rPr>
        <b/>
        <sz val="9"/>
        <color rgb="FF3333FF"/>
        <rFont val="Tahoma"/>
        <family val="2"/>
      </rPr>
      <t>M/s. Lok Mangal Agro Ind. Ltd.</t>
    </r>
    <r>
      <rPr>
        <sz val="9"/>
        <rFont val="Tahoma"/>
        <family val="2"/>
      </rPr>
      <t>, Subhashnagar, Bibi Dharpal, Taluka North Solapur, Distt. Solapur, Maharashtra</t>
    </r>
  </si>
  <si>
    <r>
      <rPr>
        <b/>
        <sz val="9"/>
        <color rgb="FF3333FF"/>
        <rFont val="Tahoma"/>
        <family val="2"/>
      </rPr>
      <t>M/s. Mahatma Sugar &amp; Power Ltd.</t>
    </r>
    <r>
      <rPr>
        <sz val="9"/>
        <rFont val="Tahoma"/>
        <family val="2"/>
      </rPr>
      <t>, Dinkarnagar, Seloo, Distt. Wardha, Maharashtra</t>
    </r>
  </si>
  <si>
    <r>
      <rPr>
        <b/>
        <sz val="9"/>
        <color rgb="FF3333FF"/>
        <rFont val="Tahoma"/>
        <family val="2"/>
      </rPr>
      <t>M/s. Majalgaon S.S.K. Ltd.</t>
    </r>
    <r>
      <rPr>
        <sz val="9"/>
        <rFont val="Tahoma"/>
        <family val="2"/>
      </rPr>
      <t>, Sunder Nagar, Telgaon, Distt. Beed, Maharashtra</t>
    </r>
  </si>
  <si>
    <r>
      <rPr>
        <b/>
        <sz val="9"/>
        <color rgb="FF3333FF"/>
        <rFont val="Tahoma"/>
        <family val="2"/>
      </rPr>
      <t>M/s. Mula S.S.K. Ltd.</t>
    </r>
    <r>
      <rPr>
        <sz val="9"/>
        <rFont val="Tahoma"/>
        <family val="2"/>
      </rPr>
      <t>, Sonai, Taluka Newasa, Distt. Ahmednagar, Maharashtra</t>
    </r>
  </si>
  <si>
    <r>
      <rPr>
        <b/>
        <sz val="9"/>
        <color rgb="FF3333FF"/>
        <rFont val="Tahoma"/>
        <family val="2"/>
      </rPr>
      <t>M/s. Nira Bhima S.S.K. Ltd.</t>
    </r>
    <r>
      <rPr>
        <sz val="9"/>
        <rFont val="Tahoma"/>
        <family val="2"/>
      </rPr>
      <t>, Shahji Nagar, Taluka Indapur, Distt. Pune, Maharashtra</t>
    </r>
  </si>
  <si>
    <r>
      <rPr>
        <b/>
        <sz val="9"/>
        <color rgb="FF3333FF"/>
        <rFont val="Tahoma"/>
        <family val="2"/>
      </rPr>
      <t>M/s. Sahakar Shiromani Vasantrao Kale S.S.K. Ltd.</t>
    </r>
    <r>
      <rPr>
        <sz val="9"/>
        <rFont val="Tahoma"/>
        <family val="2"/>
      </rPr>
      <t>, Chandrabhaganagar, P.O. Bhalwani, Taluka Pandharpur, Distt. Solapur, Maharashtra</t>
    </r>
  </si>
  <si>
    <r>
      <rPr>
        <b/>
        <sz val="9"/>
        <color rgb="FF3333FF"/>
        <rFont val="Tahoma"/>
        <family val="2"/>
      </rPr>
      <t>M/s. Sahakar Maharshee Shivajirao Narayanrao Nagawade S.S.K. Ltd.</t>
    </r>
    <r>
      <rPr>
        <sz val="9"/>
        <rFont val="Tahoma"/>
        <family val="2"/>
      </rPr>
      <t>, (Formerly known as The Shrigonda S.S.K. Ltd.), Shrigonda, Distt. Ahmednagar, Maharashtra</t>
    </r>
  </si>
  <si>
    <r>
      <rPr>
        <b/>
        <sz val="9"/>
        <color rgb="FF3333FF"/>
        <rFont val="Tahoma"/>
        <family val="2"/>
      </rPr>
      <t>M/s. Saswad Mali Sugar Fcty Ltd.</t>
    </r>
    <r>
      <rPr>
        <sz val="9"/>
        <rFont val="Tahoma"/>
        <family val="2"/>
      </rPr>
      <t>, Taluka Malshiras, Distt. Solapur, Maharashtra</t>
    </r>
  </si>
  <si>
    <r>
      <rPr>
        <b/>
        <sz val="9"/>
        <color rgb="FF3333FF"/>
        <rFont val="Tahoma"/>
        <family val="2"/>
      </rPr>
      <t>M/s. Shree Siddheshwar S.S.K. Ltd.</t>
    </r>
    <r>
      <rPr>
        <sz val="9"/>
        <rFont val="Tahoma"/>
        <family val="2"/>
      </rPr>
      <t>, Kumatha, Taluka North Solapur, Distt. Solapur, Maharashtra</t>
    </r>
  </si>
  <si>
    <r>
      <rPr>
        <b/>
        <sz val="9"/>
        <color rgb="FF3333FF"/>
        <rFont val="Tahoma"/>
        <family val="2"/>
      </rPr>
      <t>M/s. Shri Chhatrapati S.S.K. Ltd.</t>
    </r>
    <r>
      <rPr>
        <sz val="9"/>
        <rFont val="Tahoma"/>
        <family val="2"/>
      </rPr>
      <t>, Bhavaninagar, Taluka Indapur, Distt. Pune, Maharashtra</t>
    </r>
  </si>
  <si>
    <r>
      <rPr>
        <b/>
        <sz val="9"/>
        <color rgb="FF3333FF"/>
        <rFont val="Tahoma"/>
        <family val="2"/>
      </rPr>
      <t>M/s. Shri Dnyaneshwar S.S.K. Ltd.</t>
    </r>
    <r>
      <rPr>
        <sz val="9"/>
        <rFont val="Tahoma"/>
        <family val="2"/>
      </rPr>
      <t>, Dnyaneshwar Nagar, Taluka Newasa, Bhinde, Ahmednagar, Maharashtra</t>
    </r>
  </si>
  <si>
    <r>
      <rPr>
        <b/>
        <sz val="9"/>
        <color rgb="FF3333FF"/>
        <rFont val="Tahoma"/>
        <family val="2"/>
      </rPr>
      <t>M/s. Shri Shankar S.S.K. Ltd.</t>
    </r>
    <r>
      <rPr>
        <sz val="9"/>
        <rFont val="Tahoma"/>
        <family val="2"/>
      </rPr>
      <t>, Sadashivnagar,Taluka Malshiras, Distt. Solapur, Maharashtra</t>
    </r>
  </si>
  <si>
    <r>
      <rPr>
        <b/>
        <sz val="9"/>
        <color rgb="FF3333FF"/>
        <rFont val="Tahoma"/>
        <family val="2"/>
      </rPr>
      <t>M/s. Shri Vithal S.S.K. Ltd.</t>
    </r>
    <r>
      <rPr>
        <sz val="9"/>
        <rFont val="Tahoma"/>
        <family val="2"/>
      </rPr>
      <t>, Venunagar, P.O. Gursale, Taluka Pandharpur, Distt. Solapur, Maharashtra</t>
    </r>
  </si>
  <si>
    <r>
      <rPr>
        <b/>
        <sz val="9"/>
        <color rgb="FF3333FF"/>
        <rFont val="Tahoma"/>
        <family val="2"/>
      </rPr>
      <t>M/s. The Co-op. Sugar Ltd.</t>
    </r>
    <r>
      <rPr>
        <sz val="9"/>
        <rFont val="Tahoma"/>
        <family val="2"/>
      </rPr>
      <t>, Chittur, Menonpara, Distt. Palakkad, Kerla</t>
    </r>
  </si>
  <si>
    <r>
      <rPr>
        <b/>
        <sz val="9"/>
        <color rgb="FF3333FF"/>
        <rFont val="Tahoma"/>
        <family val="2"/>
      </rPr>
      <t>M/s. Bhopal Sugar Industries Ltd.</t>
    </r>
    <r>
      <rPr>
        <sz val="9"/>
        <rFont val="Tahoma"/>
        <family val="2"/>
      </rPr>
      <t>, P. O. Sehore, M.P.</t>
    </r>
  </si>
  <si>
    <r>
      <rPr>
        <b/>
        <sz val="9"/>
        <color rgb="FF3333FF"/>
        <rFont val="Tahoma"/>
        <family val="2"/>
      </rPr>
      <t>M/s. Krishak S.S.K. Mydit Narayanpur Ltd.</t>
    </r>
    <r>
      <rPr>
        <sz val="9"/>
        <rFont val="Tahoma"/>
        <family val="2"/>
      </rPr>
      <t>, (Raghogarh) Distt. Guna, M.P.</t>
    </r>
  </si>
  <si>
    <r>
      <rPr>
        <b/>
        <sz val="9"/>
        <color rgb="FF3333FF"/>
        <rFont val="Tahoma"/>
        <family val="2"/>
      </rPr>
      <t>M/s. Vasant S.S.K. Ltd.</t>
    </r>
    <r>
      <rPr>
        <sz val="9"/>
        <rFont val="Tahoma"/>
        <family val="2"/>
      </rPr>
      <t>, Kasoda Tehsil, Erondal, Distt. Jalgaon, Maharashtra</t>
    </r>
  </si>
  <si>
    <r>
      <rPr>
        <b/>
        <sz val="9"/>
        <color rgb="FF3333FF"/>
        <rFont val="Tahoma"/>
        <family val="2"/>
      </rPr>
      <t>M/s. Narsinha S.S.K. Ltd.</t>
    </r>
    <r>
      <rPr>
        <sz val="9"/>
        <rFont val="Tahoma"/>
        <family val="2"/>
      </rPr>
      <t>, Lahagaon, Distt. Parbhani, Maharashtra</t>
    </r>
  </si>
  <si>
    <r>
      <rPr>
        <b/>
        <sz val="9"/>
        <color rgb="FF3333FF"/>
        <rFont val="Tahoma"/>
        <family val="2"/>
      </rPr>
      <t>M/s. Swami Smarth S.S.K. Ltd.</t>
    </r>
    <r>
      <rPr>
        <sz val="9"/>
        <rFont val="Tahoma"/>
        <family val="2"/>
      </rPr>
      <t>, Dahitane, Distt. Solapur, Maharashtra</t>
    </r>
  </si>
  <si>
    <r>
      <rPr>
        <b/>
        <sz val="9"/>
        <color rgb="FF3333FF"/>
        <rFont val="Tahoma"/>
        <family val="2"/>
      </rPr>
      <t>M/s.Yeswant S.S.K. Ltd.</t>
    </r>
    <r>
      <rPr>
        <sz val="9"/>
        <rFont val="Tahoma"/>
        <family val="2"/>
      </rPr>
      <t>, P.O. Theru, Tal. Heveli, Distt. Pune, Maharashtra</t>
    </r>
  </si>
  <si>
    <r>
      <rPr>
        <b/>
        <sz val="9"/>
        <color rgb="FF3333FF"/>
        <rFont val="Tahoma"/>
        <family val="2"/>
      </rPr>
      <t>M/s. Shree Mahakali S.S.K. Ltd.</t>
    </r>
    <r>
      <rPr>
        <sz val="9"/>
        <rFont val="Tahoma"/>
        <family val="2"/>
      </rPr>
      <t>, Rajaram Bapu Nagar,Taluka Kavathe, Distt. Sangli, Maharashtra</t>
    </r>
  </si>
  <si>
    <r>
      <rPr>
        <b/>
        <sz val="9"/>
        <color rgb="FF3333FF"/>
        <rFont val="Tahoma"/>
        <family val="2"/>
      </rPr>
      <t>M/s. The Akola Zilla S.S.K. Ltd.</t>
    </r>
    <r>
      <rPr>
        <sz val="9"/>
        <rFont val="Tahoma"/>
        <family val="2"/>
      </rPr>
      <t>, Vizora Yeota Tehsil Barshitakli, Distt. Akola, Maharashtra</t>
    </r>
  </si>
  <si>
    <r>
      <rPr>
        <b/>
        <sz val="9"/>
        <color rgb="FF3333FF"/>
        <rFont val="Tahoma"/>
        <family val="2"/>
      </rPr>
      <t>M/s. Anuradha Sugar Mills Ltd.</t>
    </r>
    <r>
      <rPr>
        <sz val="9"/>
        <rFont val="Tahoma"/>
        <family val="2"/>
      </rPr>
      <t>, Mungaje Maharaj Nagar, Tal. Warud (Dhand), Buldana, Maharashtra</t>
    </r>
  </si>
  <si>
    <r>
      <rPr>
        <b/>
        <sz val="9"/>
        <color rgb="FF3333FF"/>
        <rFont val="Tahoma"/>
        <family val="2"/>
      </rPr>
      <t>M/s. Wainganga Sugar &amp; Power Ltd.</t>
    </r>
    <r>
      <rPr>
        <sz val="9"/>
        <rFont val="Tahoma"/>
        <family val="2"/>
      </rPr>
      <t>, Devhada, Mahadio, Distt. Bhandara, Maharashtra</t>
    </r>
  </si>
  <si>
    <r>
      <rPr>
        <b/>
        <sz val="9"/>
        <color rgb="FF3333FF"/>
        <rFont val="Tahoma"/>
        <family val="2"/>
      </rPr>
      <t>M/s. Purti Power &amp; Sugar Ltd.</t>
    </r>
    <r>
      <rPr>
        <sz val="9"/>
        <rFont val="Tahoma"/>
        <family val="2"/>
      </rPr>
      <t>, Bela Chanderpur Road, Umrer, Distt. Nagpur, Maharashtra</t>
    </r>
  </si>
  <si>
    <r>
      <rPr>
        <b/>
        <sz val="9"/>
        <color rgb="FF3333FF"/>
        <rFont val="Tahoma"/>
        <family val="2"/>
      </rPr>
      <t>M/s. Nira Bhima S.S.K. Ltd.</t>
    </r>
    <r>
      <rPr>
        <sz val="9"/>
        <rFont val="Tahoma"/>
        <family val="2"/>
      </rPr>
      <t>, Shahjinagar, Talula Indapur, Pune, Maharashtra</t>
    </r>
  </si>
  <si>
    <r>
      <rPr>
        <b/>
        <sz val="9"/>
        <color rgb="FF3333FF"/>
        <rFont val="Tahoma"/>
        <family val="2"/>
      </rPr>
      <t>M/s. Bhairavnath Sugar Works Ltd.</t>
    </r>
    <r>
      <rPr>
        <sz val="9"/>
        <rFont val="Tahoma"/>
        <family val="2"/>
      </rPr>
      <t>, Sonari, Taluka Paranda, Osmanabad, Maharashtra</t>
    </r>
  </si>
  <si>
    <r>
      <rPr>
        <b/>
        <sz val="9"/>
        <color rgb="FF3333FF"/>
        <rFont val="Tahoma"/>
        <family val="2"/>
      </rPr>
      <t>M/s. Sadashivrao Mandlik Kagal Taluka S.S.K. Ltd.</t>
    </r>
    <r>
      <rPr>
        <sz val="9"/>
        <rFont val="Tahoma"/>
        <family val="2"/>
      </rPr>
      <t>, Sadashivnagar, Taluka Kagal, Distt. Kolhapur, Maharashtra</t>
    </r>
  </si>
  <si>
    <r>
      <rPr>
        <b/>
        <sz val="9"/>
        <color rgb="FF3333FF"/>
        <rFont val="Tahoma"/>
        <family val="2"/>
      </rPr>
      <t>M/s. Sitaram Maharal Sakhar Karkhana Ltd.</t>
    </r>
    <r>
      <rPr>
        <sz val="9"/>
        <rFont val="Tahoma"/>
        <family val="2"/>
      </rPr>
      <t>, Khardi, Taluka Pandharpur, Solapur, Maharashtra</t>
    </r>
  </si>
  <si>
    <r>
      <rPr>
        <b/>
        <sz val="9"/>
        <color rgb="FF3333FF"/>
        <rFont val="Tahoma"/>
        <family val="2"/>
      </rPr>
      <t>M/s. Ponni Sugars &amp; Chemicals Ltd.</t>
    </r>
    <r>
      <rPr>
        <sz val="9"/>
        <rFont val="Tahoma"/>
        <family val="2"/>
      </rPr>
      <t>, Unit Bargarh Sugar Mills, Potara, Bardaul, Distt. Sampatpur, Orrisa</t>
    </r>
  </si>
  <si>
    <r>
      <rPr>
        <b/>
        <sz val="9"/>
        <color rgb="FF3333FF"/>
        <rFont val="Tahoma"/>
        <family val="2"/>
      </rPr>
      <t>M/s. Nayagarh Sugar Complex Ltd.</t>
    </r>
    <r>
      <rPr>
        <sz val="9"/>
        <rFont val="Tahoma"/>
        <family val="2"/>
      </rPr>
      <t>, Panipoila, Belugaon, Nayagarh, Orissa</t>
    </r>
  </si>
  <si>
    <r>
      <rPr>
        <b/>
        <sz val="9"/>
        <color rgb="FF3333FF"/>
        <rFont val="Tahoma"/>
        <family val="2"/>
      </rPr>
      <t>M/s. Chadha Sugars &amp; Ind. Pvt. Ltd.</t>
    </r>
    <r>
      <rPr>
        <sz val="9"/>
        <rFont val="Tahoma"/>
        <family val="2"/>
      </rPr>
      <t>, Village Kiri Algana, Batala, Distt. Gurdaspur, Punjab</t>
    </r>
  </si>
  <si>
    <r>
      <rPr>
        <b/>
        <sz val="9"/>
        <color rgb="FF3333FF"/>
        <rFont val="Tahoma"/>
        <family val="2"/>
      </rPr>
      <t>M/s. Shree Ajudhia Sugar Mills Ltd.</t>
    </r>
    <r>
      <rPr>
        <sz val="9"/>
        <rFont val="Tahoma"/>
        <family val="2"/>
      </rPr>
      <t>, P.O. Raja ka Shaspur, U.P.</t>
    </r>
  </si>
  <si>
    <r>
      <rPr>
        <b/>
        <sz val="9"/>
        <color rgb="FF3333FF"/>
        <rFont val="Tahoma"/>
        <family val="2"/>
      </rPr>
      <t>M/s. Anand Agrochem India Ltd.</t>
    </r>
    <r>
      <rPr>
        <sz val="9"/>
        <rFont val="Tahoma"/>
        <family val="2"/>
      </rPr>
      <t>, Gopi Lodhua, Distt. Aligarh, U.P.</t>
    </r>
  </si>
  <si>
    <r>
      <rPr>
        <b/>
        <sz val="9"/>
        <color rgb="FF3333FF"/>
        <rFont val="Tahoma"/>
        <family val="2"/>
      </rPr>
      <t>M/s. Baghauli Sugar &amp; Distillery Ltd.</t>
    </r>
    <r>
      <rPr>
        <sz val="9"/>
        <rFont val="Tahoma"/>
        <family val="2"/>
      </rPr>
      <t>, Bikapur, Hardoi, U.P.</t>
    </r>
  </si>
  <si>
    <r>
      <rPr>
        <b/>
        <sz val="9"/>
        <color rgb="FF3333FF"/>
        <rFont val="Tahoma"/>
        <family val="2"/>
      </rPr>
      <t>M/s. Bilagi Sugar Mils Ltd.</t>
    </r>
    <r>
      <rPr>
        <sz val="9"/>
        <rFont val="Tahoma"/>
        <family val="2"/>
      </rPr>
      <t>, Badagadi, Distt. Bagalkot, Karnataka</t>
    </r>
  </si>
  <si>
    <r>
      <rPr>
        <b/>
        <sz val="9"/>
        <color rgb="FF3333FF"/>
        <rFont val="Tahoma"/>
        <family val="2"/>
      </rPr>
      <t>M/s. Sri Chamundeshwari Sugar Ltd.</t>
    </r>
    <r>
      <rPr>
        <sz val="9"/>
        <color theme="1"/>
        <rFont val="Tahoma"/>
        <family val="2"/>
      </rPr>
      <t>, Manddur, Distt. Mandya, Karnataka</t>
    </r>
  </si>
  <si>
    <r>
      <rPr>
        <b/>
        <sz val="9"/>
        <color rgb="FF3333FF"/>
        <rFont val="Tahoma"/>
        <family val="2"/>
      </rPr>
      <t>M/s. N.S.L. Sugars Ltd.</t>
    </r>
    <r>
      <rPr>
        <sz val="9"/>
        <rFont val="Tahoma"/>
        <family val="2"/>
      </rPr>
      <t>, (Jay Mahesh Sugar Ind. Ltd.), Pawarwadi, Taluka Majalgaon, Distt. Beed, Maharashtra</t>
    </r>
  </si>
  <si>
    <r>
      <rPr>
        <b/>
        <sz val="9"/>
        <color rgb="FF3333FF"/>
        <rFont val="Tahoma"/>
        <family val="2"/>
      </rPr>
      <t>M/s. Sidhanath Sugar Mills Ltd.</t>
    </r>
    <r>
      <rPr>
        <sz val="9"/>
        <rFont val="Tahoma"/>
        <family val="2"/>
      </rPr>
      <t>, Tijre, North Solapur, Distt. Solapur, Maharashtra</t>
    </r>
  </si>
  <si>
    <r>
      <rPr>
        <b/>
        <sz val="9"/>
        <color rgb="FF3333FF"/>
        <rFont val="Tahoma"/>
        <family val="2"/>
      </rPr>
      <t>M/s. Sitaram Maharaj SK (khardi) Ltd.</t>
    </r>
    <r>
      <rPr>
        <sz val="9"/>
        <rFont val="Tahoma"/>
        <family val="2"/>
      </rPr>
      <t>, Taluka Pandharpuri, Distt. Solapur, Maharashtra</t>
    </r>
  </si>
  <si>
    <r>
      <rPr>
        <b/>
        <sz val="9"/>
        <color rgb="FF3333FF"/>
        <rFont val="Tahoma"/>
        <family val="2"/>
      </rPr>
      <t>M/s. Vaidyanath S.S.K. Ltd.</t>
    </r>
    <r>
      <rPr>
        <sz val="9"/>
        <rFont val="Tahoma"/>
        <family val="2"/>
      </rPr>
      <t>, Pangiri, Taluka Parli Vaijnath, Distt. Beed, Maharashtra</t>
    </r>
  </si>
  <si>
    <r>
      <rPr>
        <b/>
        <sz val="9"/>
        <color rgb="FF3333FF"/>
        <rFont val="Tahoma"/>
        <family val="2"/>
      </rPr>
      <t>M/s. The Bhogpur Co-op. Sugar Mills Ltd.</t>
    </r>
    <r>
      <rPr>
        <sz val="9"/>
        <color theme="1"/>
        <rFont val="Tahoma"/>
        <family val="2"/>
      </rPr>
      <t>, Bhogpur, Distt. Jalandhar, Punjab</t>
    </r>
  </si>
  <si>
    <r>
      <rPr>
        <b/>
        <sz val="9"/>
        <color rgb="FF3333FF"/>
        <rFont val="Tahoma"/>
        <family val="2"/>
      </rPr>
      <t>M/s. Ambika Sugar Ltd.</t>
    </r>
    <r>
      <rPr>
        <sz val="9"/>
        <rFont val="Tahoma"/>
        <family val="2"/>
      </rPr>
      <t>, Erayur Pennadar R.S. Virudhachalan, Distt. Cuddalore, Tamilnadu</t>
    </r>
  </si>
  <si>
    <r>
      <rPr>
        <b/>
        <sz val="9"/>
        <color rgb="FF3333FF"/>
        <rFont val="Tahoma"/>
        <family val="2"/>
      </rPr>
      <t>M/s. Dharani Sugars &amp; Chemical Ltd.</t>
    </r>
    <r>
      <rPr>
        <sz val="9"/>
        <rFont val="Tahoma"/>
        <family val="2"/>
      </rPr>
      <t>, Kalanallur, Shankara puram, Distt. Villupuram, Tamilnadu</t>
    </r>
  </si>
  <si>
    <r>
      <rPr>
        <b/>
        <sz val="9"/>
        <color rgb="FF3333FF"/>
        <rFont val="Tahoma"/>
        <family val="2"/>
      </rPr>
      <t>M/s. Empee Sugars &amp; Chemical Ltd.</t>
    </r>
    <r>
      <rPr>
        <sz val="9"/>
        <rFont val="Tahoma"/>
        <family val="2"/>
      </rPr>
      <t>, Idaikkal, Ambasmudram, Tirunelveli, Tamilnadu</t>
    </r>
  </si>
  <si>
    <r>
      <rPr>
        <b/>
        <sz val="9"/>
        <color rgb="FF3333FF"/>
        <rFont val="Tahoma"/>
        <family val="2"/>
      </rPr>
      <t>M/s. Rajshree Sugars &amp; Chemical Ltd.</t>
    </r>
    <r>
      <rPr>
        <sz val="9"/>
        <rFont val="Tahoma"/>
        <family val="2"/>
      </rPr>
      <t>, (Unit-III), Seramedu, Gingu, Distt. Villupuram, Tamilnadu</t>
    </r>
  </si>
  <si>
    <r>
      <rPr>
        <b/>
        <sz val="9"/>
        <color rgb="FF3333FF"/>
        <rFont val="Tahoma"/>
        <family val="2"/>
      </rPr>
      <t>M/s. Sakthi Sugars Ltd.</t>
    </r>
    <r>
      <rPr>
        <sz val="9"/>
        <rFont val="Tahoma"/>
        <family val="2"/>
      </rPr>
      <t>, Poondurai Semur, Taluka Madakurichi, Erode, Tamilnadu</t>
    </r>
  </si>
  <si>
    <r>
      <rPr>
        <b/>
        <sz val="9"/>
        <color rgb="FF3333FF"/>
        <rFont val="Tahoma"/>
        <family val="2"/>
      </rPr>
      <t>M/s. Sakthi Sugars Ltd.</t>
    </r>
    <r>
      <rPr>
        <sz val="9"/>
        <rFont val="Tahoma"/>
        <family val="2"/>
      </rPr>
      <t>, Mathur, Shivganga, Taluka Shivganga, Tamilnadu</t>
    </r>
  </si>
  <si>
    <r>
      <rPr>
        <b/>
        <sz val="9"/>
        <color rgb="FF3333FF"/>
        <rFont val="Tahoma"/>
        <family val="2"/>
      </rPr>
      <t>M/s. Simbhaoli (Chilwaria) Sugar Mills Ltd.</t>
    </r>
    <r>
      <rPr>
        <sz val="9"/>
        <rFont val="Tahoma"/>
        <family val="2"/>
      </rPr>
      <t>, P.O. Chilwaria, Distt. Bahraich, U.P.</t>
    </r>
  </si>
  <si>
    <r>
      <rPr>
        <b/>
        <sz val="9"/>
        <color rgb="FF3333FF"/>
        <rFont val="Tahoma"/>
        <family val="2"/>
      </rPr>
      <t>M/s. DCM Shriram Ltd.</t>
    </r>
    <r>
      <rPr>
        <sz val="9"/>
        <rFont val="Tahoma"/>
        <family val="2"/>
      </rPr>
      <t>, DSCL Sugar, Ajbapur, P.O. Mullapur, Distt. Lakhimpur Kheri, U.P.</t>
    </r>
  </si>
  <si>
    <r>
      <rPr>
        <b/>
        <sz val="9"/>
        <color rgb="FF3333FF"/>
        <rFont val="Tahoma"/>
        <family val="2"/>
      </rPr>
      <t>M/s. DSM Sugar Mill Ltd.</t>
    </r>
    <r>
      <rPr>
        <sz val="9"/>
        <rFont val="Tahoma"/>
        <family val="2"/>
      </rPr>
      <t>, (a unit of Dhampur Sugar Mills Ltd.), Rajpura, Distt. Budaun, U.P.</t>
    </r>
  </si>
  <si>
    <r>
      <rPr>
        <b/>
        <sz val="9"/>
        <color rgb="FF3333FF"/>
        <rFont val="Tahoma"/>
        <family val="2"/>
      </rPr>
      <t>M/s. Kesar Enterprises Ltd.</t>
    </r>
    <r>
      <rPr>
        <sz val="9"/>
        <rFont val="Tahoma"/>
        <family val="2"/>
      </rPr>
      <t>, Behari, Distt. Bareilly, U.P.</t>
    </r>
  </si>
  <si>
    <r>
      <rPr>
        <b/>
        <sz val="9"/>
        <color rgb="FF3333FF"/>
        <rFont val="Tahoma"/>
        <family val="2"/>
      </rPr>
      <t>M/s. Seksaria Biswan Sugar Factory Ltd.</t>
    </r>
    <r>
      <rPr>
        <sz val="9"/>
        <rFont val="Tahoma"/>
        <family val="2"/>
      </rPr>
      <t>, Distt. Sitapur, U.P.</t>
    </r>
  </si>
  <si>
    <r>
      <rPr>
        <b/>
        <sz val="9"/>
        <color rgb="FF3333FF"/>
        <rFont val="Tahoma"/>
        <family val="2"/>
      </rPr>
      <t>M/s. Simbholi Sugars Ltd.</t>
    </r>
    <r>
      <rPr>
        <sz val="9"/>
        <rFont val="Tahoma"/>
        <family val="2"/>
      </rPr>
      <t>, Simbholi, Distt. Gaziabad, U.P.</t>
    </r>
  </si>
  <si>
    <r>
      <rPr>
        <b/>
        <sz val="9"/>
        <color rgb="FF3333FF"/>
        <rFont val="Tahoma"/>
        <family val="2"/>
      </rPr>
      <t>M/s. Lakshmi Sugar Mills Co. Ltd.</t>
    </r>
    <r>
      <rPr>
        <sz val="9"/>
        <rFont val="Tahoma"/>
        <family val="2"/>
      </rPr>
      <t>, Iqbalpur, Roorkee, Haridwar, Uttrakhand</t>
    </r>
  </si>
  <si>
    <r>
      <rPr>
        <b/>
        <sz val="9"/>
        <color rgb="FF3333FF"/>
        <rFont val="Tahoma"/>
        <family val="2"/>
      </rPr>
      <t>M/s. Saikrupa S.S.K. Ltd.</t>
    </r>
    <r>
      <rPr>
        <sz val="9"/>
        <rFont val="Tahoma"/>
        <family val="2"/>
      </rPr>
      <t>, Hiradgaon, Taluka Shrigonda, Distt. Ahmednagar, Maharashtra</t>
    </r>
  </si>
  <si>
    <r>
      <rPr>
        <b/>
        <sz val="9"/>
        <color rgb="FF3333FF"/>
        <rFont val="Tahoma"/>
        <family val="2"/>
      </rPr>
      <t>M/s. Febtech sugar Ltd.</t>
    </r>
    <r>
      <rPr>
        <sz val="9"/>
        <rFont val="Tahoma"/>
        <family val="2"/>
      </rPr>
      <t>, (Formerly known as Febtech Sugar Pvt. Ltd.), Nandur, Taluka Mangalvedda, Distt. Solapur, Maharashtra</t>
    </r>
  </si>
  <si>
    <r>
      <rPr>
        <b/>
        <sz val="9"/>
        <color rgb="FF3333FF"/>
        <rFont val="Tahoma"/>
        <family val="2"/>
      </rPr>
      <t>M/s. Indreshwar Sugar Mills Ltd.</t>
    </r>
    <r>
      <rPr>
        <sz val="9"/>
        <rFont val="Tahoma"/>
        <family val="2"/>
      </rPr>
      <t>, Bhagvantnagar, Taluka Barshi, Distt. Solapur, Maharashtra</t>
    </r>
  </si>
  <si>
    <r>
      <rPr>
        <b/>
        <sz val="9"/>
        <color rgb="FF3333FF"/>
        <rFont val="Tahoma"/>
        <family val="2"/>
      </rPr>
      <t>M/s. Bhairavnath Sugar Works Ltd.</t>
    </r>
    <r>
      <rPr>
        <sz val="9"/>
        <rFont val="Tahoma"/>
        <family val="2"/>
      </rPr>
      <t>, Sonai, Taluka Paranda, Distt. Osmanabad, Maharashtra</t>
    </r>
  </si>
  <si>
    <r>
      <rPr>
        <b/>
        <sz val="9"/>
        <color rgb="FF3333FF"/>
        <rFont val="Tahoma"/>
        <family val="2"/>
      </rPr>
      <t>M/s. Siddhi Sugar and Allied Industried Ltd.</t>
    </r>
    <r>
      <rPr>
        <sz val="9"/>
        <rFont val="Tahoma"/>
        <family val="2"/>
      </rPr>
      <t>, Ujana, Taluka Ahmedpur, Distt. Latur, Maharashtra</t>
    </r>
  </si>
  <si>
    <r>
      <rPr>
        <b/>
        <sz val="9"/>
        <color rgb="FF3333FF"/>
        <rFont val="Tahoma"/>
        <family val="2"/>
      </rPr>
      <t>M/s. Dwarkadhish Sakhar Karkhana Ltd.</t>
    </r>
    <r>
      <rPr>
        <sz val="9"/>
        <rFont val="Tahoma"/>
        <family val="2"/>
      </rPr>
      <t>, Sheware, Taluka Satana, Distt. Nasik, Maharashtra</t>
    </r>
  </si>
  <si>
    <r>
      <rPr>
        <b/>
        <sz val="9"/>
        <color rgb="FF3333FF"/>
        <rFont val="Tahoma"/>
        <family val="2"/>
      </rPr>
      <t>M/s. Sadashivrao Mandlik Kagal Taluka S.S.K. Ltd.</t>
    </r>
    <r>
      <rPr>
        <sz val="9"/>
        <color theme="1"/>
        <rFont val="Tahoma"/>
        <family val="2"/>
      </rPr>
      <t>, sadashivnagar, Hamidwada, Kaulage, Taluka Kagal, Distt. Kolhapur, Maharashtra</t>
    </r>
  </si>
  <si>
    <r>
      <rPr>
        <b/>
        <sz val="9"/>
        <color rgb="FF3333FF"/>
        <rFont val="Tahoma"/>
        <family val="2"/>
      </rPr>
      <t>M/s. Dhampur Sugar Mills Ltd.</t>
    </r>
    <r>
      <rPr>
        <sz val="9"/>
        <rFont val="Tahoma"/>
        <family val="2"/>
      </rPr>
      <t>, Moradabad, Distt. Bijnor, U.P.</t>
    </r>
  </si>
  <si>
    <r>
      <rPr>
        <b/>
        <sz val="9"/>
        <color rgb="FF3333FF"/>
        <rFont val="Tahoma"/>
        <family val="2"/>
      </rPr>
      <t>M/s. GEM Sugars Ltd.</t>
    </r>
    <r>
      <rPr>
        <sz val="9"/>
        <rFont val="Tahoma"/>
        <family val="2"/>
      </rPr>
      <t>, Village Kundaragi, Taluka Bilagi, District  Bagalkot, Karnataka</t>
    </r>
  </si>
  <si>
    <r>
      <rPr>
        <b/>
        <sz val="9"/>
        <color rgb="FF3333FF"/>
        <rFont val="Tahoma"/>
        <family val="2"/>
      </rPr>
      <t>M/s. Empee Sugar &amp; Chemical Ltd.</t>
    </r>
    <r>
      <rPr>
        <sz val="9"/>
        <rFont val="Tahoma"/>
        <family val="2"/>
      </rPr>
      <t>, Idaikkal, Ambasmu dram, Distt. Tirunvely, Tamilnadu</t>
    </r>
  </si>
  <si>
    <r>
      <rPr>
        <b/>
        <sz val="9"/>
        <color rgb="FF3333FF"/>
        <rFont val="Tahoma"/>
        <family val="2"/>
      </rPr>
      <t>M/s. Dharani Sugars &amp; Chemical Ltd.</t>
    </r>
    <r>
      <rPr>
        <sz val="9"/>
        <rFont val="Tahoma"/>
        <family val="2"/>
      </rPr>
      <t>, Tal. Karaipandi, Palur, Distt. Thiruvannamalai, Tamilnadu</t>
    </r>
  </si>
  <si>
    <r>
      <rPr>
        <b/>
        <sz val="9"/>
        <color rgb="FF3333FF"/>
        <rFont val="Tahoma"/>
        <family val="2"/>
      </rPr>
      <t>M/s. Rajshree Sugars &amp; Chemical Ltd.</t>
    </r>
    <r>
      <rPr>
        <sz val="9"/>
        <rFont val="Tahoma"/>
        <family val="2"/>
      </rPr>
      <t>, Seramedu, Gingee, Distt. Villupuram, Tamilnadu</t>
    </r>
  </si>
  <si>
    <t>TamilNadu</t>
  </si>
  <si>
    <t>23.12.15</t>
  </si>
  <si>
    <t>15.03.17</t>
  </si>
  <si>
    <t>22.01.16</t>
  </si>
  <si>
    <t>19.12.16</t>
  </si>
  <si>
    <t>29.11.16</t>
  </si>
  <si>
    <t>05.09.16</t>
  </si>
  <si>
    <t>16.01.17</t>
  </si>
  <si>
    <r>
      <rPr>
        <b/>
        <sz val="9"/>
        <color rgb="FF3333FF"/>
        <rFont val="Tahoma"/>
        <family val="2"/>
      </rPr>
      <t>M/s. Bannari Amman Sugar Ltd.</t>
    </r>
    <r>
      <rPr>
        <sz val="9"/>
        <color theme="1"/>
        <rFont val="Tahoma"/>
        <family val="2"/>
      </rPr>
      <t>, Alanganchi village, Nanjanguduka, Taluka Mysore, Karnataka</t>
    </r>
  </si>
  <si>
    <r>
      <rPr>
        <b/>
        <sz val="11"/>
        <color rgb="FF3333FF"/>
        <rFont val="Tahoma"/>
        <family val="2"/>
      </rPr>
      <t>Co-Generation</t>
    </r>
    <r>
      <rPr>
        <sz val="10"/>
        <rFont val="Tahoma"/>
        <family val="2"/>
      </rPr>
      <t xml:space="preserve">     </t>
    </r>
    <r>
      <rPr>
        <sz val="9"/>
        <rFont val="Tahoma"/>
        <family val="2"/>
      </rPr>
      <t>(Bagasse Base Power Project)</t>
    </r>
  </si>
  <si>
    <r>
      <rPr>
        <b/>
        <sz val="11"/>
        <color rgb="FF3333FF"/>
        <rFont val="Tahoma"/>
        <family val="2"/>
      </rPr>
      <t>Ethanol</t>
    </r>
    <r>
      <rPr>
        <sz val="11"/>
        <rFont val="Tahoma"/>
        <family val="2"/>
      </rPr>
      <t xml:space="preserve"> </t>
    </r>
    <r>
      <rPr>
        <sz val="10"/>
        <rFont val="Tahoma"/>
        <family val="2"/>
      </rPr>
      <t xml:space="preserve">                  </t>
    </r>
    <r>
      <rPr>
        <sz val="9"/>
        <rFont val="Tahoma"/>
        <family val="2"/>
      </rPr>
      <t>(from Alcohol)</t>
    </r>
  </si>
  <si>
    <r>
      <rPr>
        <b/>
        <sz val="11"/>
        <color rgb="FF3333FF"/>
        <rFont val="Tahoma"/>
        <family val="2"/>
      </rPr>
      <t>Modernisation</t>
    </r>
    <r>
      <rPr>
        <sz val="10"/>
        <rFont val="Tahoma"/>
        <family val="2"/>
      </rPr>
      <t xml:space="preserve"> </t>
    </r>
    <r>
      <rPr>
        <sz val="9"/>
        <rFont val="Tahoma"/>
        <family val="2"/>
      </rPr>
      <t>(Rehabilitation)</t>
    </r>
  </si>
  <si>
    <t>Digits in Rupees</t>
  </si>
  <si>
    <t>&gt;&gt;</t>
  </si>
  <si>
    <r>
      <rPr>
        <b/>
        <sz val="9"/>
        <color rgb="FF3333FF"/>
        <rFont val="Tahoma"/>
        <family val="2"/>
      </rPr>
      <t>M/s. Gangapur S.S.K. Ltd</t>
    </r>
    <r>
      <rPr>
        <sz val="9"/>
        <rFont val="Tahoma"/>
        <family val="2"/>
      </rPr>
      <t>., P.O. Raghunathnagar, Distt. Aurangabad, Maharashtra</t>
    </r>
  </si>
  <si>
    <r>
      <rPr>
        <b/>
        <sz val="9"/>
        <color rgb="FF3333FF"/>
        <rFont val="Tahoma"/>
        <family val="2"/>
      </rPr>
      <t>M/s. Shirpur S.S.K., Ltd.</t>
    </r>
    <r>
      <rPr>
        <sz val="9"/>
        <rFont val="Tahoma"/>
        <family val="2"/>
      </rPr>
      <t>, Dahiwad, Taluka Shirpur, Maharashtra</t>
    </r>
  </si>
  <si>
    <r>
      <rPr>
        <b/>
        <sz val="9"/>
        <color rgb="FF3333FF"/>
        <rFont val="Tahoma"/>
        <family val="2"/>
      </rPr>
      <t>M/s. Vasant S.S.K. Ltd.</t>
    </r>
    <r>
      <rPr>
        <sz val="9"/>
        <rFont val="Tahoma"/>
        <family val="2"/>
      </rPr>
      <t>, Pusad, Distt. Yavatmal, Maharashtra</t>
    </r>
  </si>
  <si>
    <r>
      <rPr>
        <b/>
        <sz val="9"/>
        <color rgb="FF3333FF"/>
        <rFont val="Tahoma"/>
        <family val="2"/>
      </rPr>
      <t>M/s. The Girna S.S.K. Ltd.</t>
    </r>
    <r>
      <rPr>
        <sz val="9"/>
        <rFont val="Tahoma"/>
        <family val="2"/>
      </rPr>
      <t>, Bhana hali, Hiraya Nagar, Distt. Nasik, Maharashtra</t>
    </r>
  </si>
  <si>
    <r>
      <rPr>
        <b/>
        <sz val="9"/>
        <color rgb="FF3333FF"/>
        <rFont val="Tahoma"/>
        <family val="2"/>
      </rPr>
      <t>M/s. Belaganga S.S.K. Ltd.</t>
    </r>
    <r>
      <rPr>
        <sz val="9"/>
        <rFont val="Tahoma"/>
        <family val="2"/>
      </rPr>
      <t>, Distt. Jalgaon, Maharashtra</t>
    </r>
  </si>
  <si>
    <r>
      <rPr>
        <b/>
        <sz val="9"/>
        <color rgb="FF3333FF"/>
        <rFont val="Tahoma"/>
        <family val="2"/>
      </rPr>
      <t>M/s. Godavari Manar S.S.K. Ltd.</t>
    </r>
    <r>
      <rPr>
        <sz val="9"/>
        <rFont val="Tahoma"/>
        <family val="2"/>
      </rPr>
      <t>, Taluka Biloli, Nanded, Maharashtra</t>
    </r>
  </si>
  <si>
    <r>
      <rPr>
        <b/>
        <sz val="9"/>
        <color rgb="FF3333FF"/>
        <rFont val="Tahoma"/>
        <family val="2"/>
      </rPr>
      <t>M/s. Daulat Shetkari S.S.K. Ltd.</t>
    </r>
    <r>
      <rPr>
        <sz val="9"/>
        <rFont val="Tahoma"/>
        <family val="2"/>
      </rPr>
      <t>, Taluka Chandgad, Kolhapur, Maharashtra</t>
    </r>
  </si>
  <si>
    <r>
      <rPr>
        <b/>
        <sz val="9"/>
        <color rgb="FF3333FF"/>
        <rFont val="Tahoma"/>
        <family val="2"/>
      </rPr>
      <t>M/s. Kannad S.S.K. Ltd.</t>
    </r>
    <r>
      <rPr>
        <sz val="9"/>
        <rFont val="Tahoma"/>
        <family val="2"/>
      </rPr>
      <t>, Mahatma Phule, Aurangabad, Maharashta</t>
    </r>
  </si>
  <si>
    <r>
      <rPr>
        <b/>
        <sz val="9"/>
        <color rgb="FF3333FF"/>
        <rFont val="Tahoma"/>
        <family val="2"/>
      </rPr>
      <t>M/s. Ajinkyatara S.S.K. Ltd.</t>
    </r>
    <r>
      <rPr>
        <sz val="9"/>
        <rFont val="Tahoma"/>
        <family val="2"/>
      </rPr>
      <t>, Shandre, Distt. Satara, Maharashtra</t>
    </r>
  </si>
  <si>
    <r>
      <rPr>
        <b/>
        <sz val="9"/>
        <color rgb="FF3333FF"/>
        <rFont val="Tahoma"/>
        <family val="2"/>
      </rPr>
      <t>M/s. Terana S.S.K. Ltd.</t>
    </r>
    <r>
      <rPr>
        <sz val="9"/>
        <rFont val="Tahoma"/>
        <family val="2"/>
      </rPr>
      <t>, Dhoki, Ternanagar, Distt. Osmanabad, Maharashtra</t>
    </r>
  </si>
  <si>
    <r>
      <rPr>
        <b/>
        <sz val="9"/>
        <color rgb="FF3333FF"/>
        <rFont val="Tahoma"/>
        <family val="2"/>
      </rPr>
      <t>M/s. Shree Shankar S.S.K. Ltd.</t>
    </r>
    <r>
      <rPr>
        <sz val="9"/>
        <rFont val="Tahoma"/>
        <family val="2"/>
      </rPr>
      <t>, Sadashiv Nagar, Distt Solapur, Maharashtra</t>
    </r>
  </si>
  <si>
    <r>
      <rPr>
        <b/>
        <sz val="9"/>
        <color rgb="FF3333FF"/>
        <rFont val="Tahoma"/>
        <family val="2"/>
      </rPr>
      <t>M/s. Vasant Rao Dada Patil S.S.K. Ltd</t>
    </r>
    <r>
      <rPr>
        <sz val="9"/>
        <color rgb="FF3333FF"/>
        <rFont val="Tahoma"/>
        <family val="2"/>
      </rPr>
      <t>.</t>
    </r>
    <r>
      <rPr>
        <sz val="9"/>
        <rFont val="Tahoma"/>
        <family val="2"/>
      </rPr>
      <t>, Distt. North Arcot, Maharashtra</t>
    </r>
  </si>
  <si>
    <r>
      <rPr>
        <b/>
        <sz val="9"/>
        <color rgb="FF3333FF"/>
        <rFont val="Tahoma"/>
        <family val="2"/>
      </rPr>
      <t>M/s. Kisanveer Satara S.S.K. Ltd.</t>
    </r>
    <r>
      <rPr>
        <sz val="9"/>
        <rFont val="Tahoma"/>
        <family val="2"/>
      </rPr>
      <t>, Bhuinj, Taluka Wai, Satara, Maharashtra</t>
    </r>
  </si>
  <si>
    <r>
      <rPr>
        <b/>
        <sz val="9"/>
        <color rgb="FF3333FF"/>
        <rFont val="Tahoma"/>
        <family val="2"/>
      </rPr>
      <t>M/s. Karmayogi Shankaraaoji Patil S.S.K. Ltd.</t>
    </r>
    <r>
      <rPr>
        <sz val="9"/>
        <rFont val="Tahoma"/>
        <family val="2"/>
      </rPr>
      <t>, Mahatma Phulenagar (Bijwadi), Indapur, Distt. Pune, Maharashtra</t>
    </r>
  </si>
  <si>
    <r>
      <rPr>
        <b/>
        <sz val="9"/>
        <color rgb="FF3333FF"/>
        <rFont val="Tahoma"/>
        <family val="2"/>
      </rPr>
      <t>M/s. Majalgaon S.S.K. Ltd.</t>
    </r>
    <r>
      <rPr>
        <sz val="9"/>
        <rFont val="Tahoma"/>
        <family val="2"/>
      </rPr>
      <t>, Sunder nagar, Telgaon, Distt. Beed, Maharashtra</t>
    </r>
  </si>
  <si>
    <r>
      <rPr>
        <b/>
        <sz val="9"/>
        <color rgb="FF3333FF"/>
        <rFont val="Tahoma"/>
        <family val="2"/>
      </rPr>
      <t>M/s. Nira Bhima S.S.K. Ltd.</t>
    </r>
    <r>
      <rPr>
        <sz val="9"/>
        <rFont val="Tahoma"/>
        <family val="2"/>
      </rPr>
      <t>, Shahjinagar, Taluka Indapur, Distt. Pune, Maharashtra</t>
    </r>
  </si>
  <si>
    <r>
      <rPr>
        <b/>
        <sz val="9"/>
        <color rgb="FF3333FF"/>
        <rFont val="Tahoma"/>
        <family val="2"/>
      </rPr>
      <t>M/s. Jaywant Sugars Ltd.</t>
    </r>
    <r>
      <rPr>
        <sz val="9"/>
        <rFont val="Tahoma"/>
        <family val="2"/>
      </rPr>
      <t>, Dhavaewadi, Taluka Karad, Distt. Satara, Maharashtra</t>
    </r>
  </si>
  <si>
    <r>
      <rPr>
        <b/>
        <sz val="9"/>
        <color rgb="FF3333FF"/>
        <rFont val="Tahoma"/>
        <family val="2"/>
      </rPr>
      <t>M/s. Shri Vighnhar S.S.K. Ltd.</t>
    </r>
    <r>
      <rPr>
        <sz val="9"/>
        <rFont val="Tahoma"/>
        <family val="2"/>
      </rPr>
      <t>, Nivritinaga (Dhalewadi), Taluka Jhunnar, Distt. Pune, Maharashtra</t>
    </r>
  </si>
  <si>
    <r>
      <rPr>
        <b/>
        <sz val="9"/>
        <color rgb="FF3333FF"/>
        <rFont val="Tahoma"/>
        <family val="2"/>
      </rPr>
      <t>M/s. Saswad Mali Sugar Factory Ltd.</t>
    </r>
    <r>
      <rPr>
        <sz val="9"/>
        <rFont val="Tahoma"/>
        <family val="2"/>
      </rPr>
      <t>, Taluka Malshiras, Distt. Solapur, Maharashtra</t>
    </r>
  </si>
  <si>
    <r>
      <rPr>
        <b/>
        <sz val="9"/>
        <color rgb="FF3333FF"/>
        <rFont val="Tahoma"/>
        <family val="2"/>
      </rPr>
      <t>M/s. Dr. Babasaheb Ambedkar S.S.K. Ltd.</t>
    </r>
    <r>
      <rPr>
        <sz val="9"/>
        <rFont val="Tahoma"/>
        <family val="2"/>
      </rPr>
      <t>, Taluka Keshegaon, Distt. Osmanabad, Maharashtra</t>
    </r>
  </si>
  <si>
    <r>
      <rPr>
        <b/>
        <sz val="9"/>
        <color rgb="FF3333FF"/>
        <rFont val="Tahoma"/>
        <family val="2"/>
      </rPr>
      <t>M/s. Shri Kumbhi Kasari S.S.K. Ltd.</t>
    </r>
    <r>
      <rPr>
        <sz val="9"/>
        <rFont val="Tahoma"/>
        <family val="2"/>
      </rPr>
      <t>, Kuditre, Taluka Karneer, Distt. Kolhapur, Maharashtra</t>
    </r>
  </si>
  <si>
    <r>
      <rPr>
        <b/>
        <sz val="9"/>
        <color rgb="FF3333FF"/>
        <rFont val="Tahoma"/>
        <family val="2"/>
      </rPr>
      <t>M/s. Sakharmaharshi Bhausaheb Throat S.S.K. Ltd</t>
    </r>
    <r>
      <rPr>
        <b/>
        <sz val="9"/>
        <rFont val="Tahoma"/>
        <family val="2"/>
      </rPr>
      <t>.</t>
    </r>
    <r>
      <rPr>
        <sz val="9"/>
        <color theme="1"/>
        <rFont val="Tahoma"/>
        <family val="2"/>
      </rPr>
      <t>,</t>
    </r>
    <r>
      <rPr>
        <sz val="9"/>
        <rFont val="Tahoma"/>
        <family val="2"/>
      </rPr>
      <t xml:space="preserve"> Amrutnagar, Taluka Sangamner, Distt. Ahmednagar, Maharashtra</t>
    </r>
  </si>
  <si>
    <r>
      <rPr>
        <b/>
        <sz val="9"/>
        <color rgb="FF3333FF"/>
        <rFont val="Tahoma"/>
        <family val="2"/>
      </rPr>
      <t>M/s. Vithal S.S.K. Ltd.</t>
    </r>
    <r>
      <rPr>
        <sz val="9"/>
        <rFont val="Tahoma"/>
        <family val="2"/>
      </rPr>
      <t>, Venunagar, Post Gursale, Taluka Pandharpur, Distt.  Solapur, Maharashtra</t>
    </r>
  </si>
  <si>
    <r>
      <rPr>
        <b/>
        <sz val="9"/>
        <color rgb="FF3333FF"/>
        <rFont val="Tahoma"/>
        <family val="2"/>
      </rPr>
      <t>M/s. Siddhanath Sugar Mills Ltd.</t>
    </r>
    <r>
      <rPr>
        <sz val="9"/>
        <rFont val="Tahoma"/>
        <family val="2"/>
      </rPr>
      <t>, Tirhe, Taluka North Solapur, Distt. Solapur, Maharashtra</t>
    </r>
  </si>
  <si>
    <r>
      <rPr>
        <b/>
        <sz val="9"/>
        <color rgb="FF3333FF"/>
        <rFont val="Tahoma"/>
        <family val="2"/>
      </rPr>
      <t>M/s. Dalmia Bharat Sugar &amp; Industries Ltd.</t>
    </r>
    <r>
      <rPr>
        <sz val="9"/>
        <rFont val="Tahoma"/>
        <family val="2"/>
      </rPr>
      <t>, Asurle Porle, Taluka Panhala, Distt. Kolhapur, Maharashtra</t>
    </r>
  </si>
  <si>
    <r>
      <rPr>
        <b/>
        <sz val="9"/>
        <color rgb="FF3333FF"/>
        <rFont val="Tahoma"/>
        <family val="2"/>
      </rPr>
      <t>M/s. Shri Sant Tukaram S.S.K. Ltd.</t>
    </r>
    <r>
      <rPr>
        <sz val="9"/>
        <rFont val="Tahoma"/>
        <family val="2"/>
      </rPr>
      <t>, Kasansa, Darumre, Taluka Mulshi, Distt. Pune, Maharashtra</t>
    </r>
  </si>
  <si>
    <r>
      <rPr>
        <b/>
        <sz val="9"/>
        <color rgb="FF3333FF"/>
        <rFont val="Tahoma"/>
        <family val="2"/>
      </rPr>
      <t>M/s. Sakhar Shiromani Vasantrao Kale S.S.K. Ltd.</t>
    </r>
    <r>
      <rPr>
        <sz val="9"/>
        <rFont val="Tahoma"/>
        <family val="2"/>
      </rPr>
      <t>, Maharashtra, Chandrabhaganagar, P.O. Bhalwani, Taluka Pandharpur, Distt. Solapur, (Old Name M/s. Chandrabhaga S.S.K. Ltd., Bhalwani), Maharashtra</t>
    </r>
  </si>
  <si>
    <r>
      <rPr>
        <b/>
        <sz val="9"/>
        <color rgb="FF3333FF"/>
        <rFont val="Tahoma"/>
        <family val="2"/>
      </rPr>
      <t>M/s. Bhima S.S.K. Ltd.</t>
    </r>
    <r>
      <rPr>
        <sz val="9"/>
        <rFont val="Tahoma"/>
        <family val="2"/>
      </rPr>
      <t>, Takali, Sikandar, Taluka Mohol, Distt. Solapur, Maharashtra</t>
    </r>
  </si>
  <si>
    <r>
      <rPr>
        <b/>
        <sz val="9"/>
        <color rgb="FF3333FF"/>
        <rFont val="Tahoma"/>
        <family val="2"/>
      </rPr>
      <t>M/s. Mula S.S.K. Ltd.</t>
    </r>
    <r>
      <rPr>
        <sz val="9"/>
        <rFont val="Tahoma"/>
        <family val="2"/>
      </rPr>
      <t>, Sonai, Newasa, Distt. Ahmednagar, Maharashtra</t>
    </r>
  </si>
  <si>
    <r>
      <rPr>
        <b/>
        <sz val="9"/>
        <color rgb="FF3333FF"/>
        <rFont val="Tahoma"/>
        <family val="2"/>
      </rPr>
      <t>M/s. Sonhira S.S.K. Ltd.</t>
    </r>
    <r>
      <rPr>
        <sz val="9"/>
        <rFont val="Tahoma"/>
        <family val="2"/>
      </rPr>
      <t>, Monhanrao Kadamnagar, Wangi, Kadegaon, Distt. Sangli, Maharashtra</t>
    </r>
  </si>
  <si>
    <r>
      <rPr>
        <b/>
        <sz val="9"/>
        <color rgb="FF3333FF"/>
        <rFont val="Tahoma"/>
        <family val="2"/>
      </rPr>
      <t>M/s. Kisan Sahkari Chini Mills Ltd.</t>
    </r>
    <r>
      <rPr>
        <sz val="9"/>
        <rFont val="Tahoma"/>
        <family val="2"/>
      </rPr>
      <t>, Sampoorna Nagar, Lakhimpur kheri, U.P.</t>
    </r>
  </si>
  <si>
    <r>
      <rPr>
        <b/>
        <sz val="9"/>
        <color rgb="FF3333FF"/>
        <rFont val="Tahoma"/>
        <family val="2"/>
      </rPr>
      <t>M/s. Shankar Kanoria Sugar Mills Ltd.</t>
    </r>
    <r>
      <rPr>
        <sz val="9"/>
        <rFont val="Tahoma"/>
        <family val="2"/>
      </rPr>
      <t>, Captianganj, Distt. Deoria, U.P.</t>
    </r>
  </si>
  <si>
    <r>
      <rPr>
        <b/>
        <sz val="9"/>
        <color rgb="FF3333FF"/>
        <rFont val="Tahoma"/>
        <family val="2"/>
      </rPr>
      <t>M/s. The Kanoria Sugar &amp; General Manufacturing Ltd.</t>
    </r>
    <r>
      <rPr>
        <sz val="9"/>
        <rFont val="Tahoma"/>
        <family val="2"/>
      </rPr>
      <t>, U.P.</t>
    </r>
  </si>
  <si>
    <r>
      <rPr>
        <b/>
        <sz val="9"/>
        <color rgb="FF3333FF"/>
        <rFont val="Tahoma"/>
        <family val="2"/>
      </rPr>
      <t>M/s. Kanoria Sugar &amp; General Manfactur Co. Ltd.</t>
    </r>
    <r>
      <rPr>
        <sz val="9"/>
        <rFont val="Tahoma"/>
        <family val="2"/>
      </rPr>
      <t>, Captainganj, Distt. Kushinagar, U.P.</t>
    </r>
  </si>
  <si>
    <r>
      <rPr>
        <b/>
        <sz val="9"/>
        <color rgb="FF3333FF"/>
        <rFont val="Tahoma"/>
        <family val="2"/>
      </rPr>
      <t>M/s. Crawnpore Sugar works Ltd.</t>
    </r>
    <r>
      <rPr>
        <sz val="9"/>
        <rFont val="Tahoma"/>
        <family val="2"/>
      </rPr>
      <t>, Distt. Kanpur, U.P.</t>
    </r>
  </si>
  <si>
    <r>
      <rPr>
        <b/>
        <sz val="9"/>
        <color rgb="FF3333FF"/>
        <rFont val="Tahoma"/>
        <family val="2"/>
      </rPr>
      <t>M/s.Sawadeshi Chini &amp; Manufacturing co. Ltd.</t>
    </r>
    <r>
      <rPr>
        <sz val="9"/>
        <rFont val="Tahoma"/>
        <family val="2"/>
      </rPr>
      <t>, Anand Nagar, Distt. Gorakhpur, U.P.</t>
    </r>
  </si>
  <si>
    <r>
      <rPr>
        <b/>
        <sz val="9"/>
        <color rgb="FF3333FF"/>
        <rFont val="Tahoma"/>
        <family val="2"/>
      </rPr>
      <t>M/s. Sarjoo Sahkari Chini Mill Ltd.</t>
    </r>
    <r>
      <rPr>
        <sz val="9"/>
        <rFont val="Tahoma"/>
        <family val="2"/>
      </rPr>
      <t>, Distt. Lakhimpur Kheri, U.P.</t>
    </r>
  </si>
  <si>
    <r>
      <rPr>
        <b/>
        <sz val="9"/>
        <color rgb="FF3333FF"/>
        <rFont val="Tahoma"/>
        <family val="2"/>
      </rPr>
      <t>M/s. Shervani Sugar Syndicate Ltd.</t>
    </r>
    <r>
      <rPr>
        <sz val="9"/>
        <rFont val="Tahoma"/>
        <family val="2"/>
      </rPr>
      <t>, Distt. Etah, U.P.</t>
    </r>
  </si>
  <si>
    <r>
      <rPr>
        <b/>
        <sz val="9"/>
        <color rgb="FF3333FF"/>
        <rFont val="Tahoma"/>
        <family val="2"/>
      </rPr>
      <t>M/s. Kisan Sahakari Chini Mills Ltd.</t>
    </r>
    <r>
      <rPr>
        <sz val="9"/>
        <rFont val="Tahoma"/>
        <family val="2"/>
      </rPr>
      <t>, Nanata, Distt. Saharanpur, U.P.</t>
    </r>
  </si>
  <si>
    <r>
      <rPr>
        <b/>
        <sz val="9"/>
        <color rgb="FF3333FF"/>
        <rFont val="Tahoma"/>
        <family val="2"/>
      </rPr>
      <t>M/s. Shree Ajudhia Sugar Mills Ltd.</t>
    </r>
    <r>
      <rPr>
        <sz val="9"/>
        <rFont val="Tahoma"/>
        <family val="2"/>
      </rPr>
      <t>, Raja ka Sahaspur, U.P.</t>
    </r>
  </si>
  <si>
    <r>
      <rPr>
        <b/>
        <sz val="9"/>
        <color rgb="FF3333FF"/>
        <rFont val="Tahoma"/>
        <family val="2"/>
      </rPr>
      <t>M/s. Kesar Enterprises Ltd.</t>
    </r>
    <r>
      <rPr>
        <sz val="9"/>
        <rFont val="Tahoma"/>
        <family val="2"/>
      </rPr>
      <t>, Baheri, Distt. Bareilly, U.P.</t>
    </r>
  </si>
  <si>
    <r>
      <rPr>
        <b/>
        <sz val="9"/>
        <color rgb="FF3333FF"/>
        <rFont val="Tahoma"/>
        <family val="2"/>
      </rPr>
      <t>M/s. Mawana Sugar Works Ltd.</t>
    </r>
    <r>
      <rPr>
        <sz val="9"/>
        <rFont val="Tahoma"/>
        <family val="2"/>
      </rPr>
      <t>, Mawana, Distt. Meerut, U.P.</t>
    </r>
  </si>
  <si>
    <r>
      <rPr>
        <b/>
        <sz val="9"/>
        <color rgb="FF3333FF"/>
        <rFont val="Tahoma"/>
        <family val="2"/>
      </rPr>
      <t>M/s. Chilwaria Sugar Mills Ltd.</t>
    </r>
    <r>
      <rPr>
        <sz val="9"/>
        <rFont val="Tahoma"/>
        <family val="2"/>
      </rPr>
      <t>, (a unit of Simbholi Sugar Mill Ltd.), Distt. Bahraich, U.P.</t>
    </r>
  </si>
  <si>
    <r>
      <rPr>
        <b/>
        <sz val="9"/>
        <color rgb="FF3333FF"/>
        <rFont val="Tahoma"/>
        <family val="2"/>
      </rPr>
      <t>M/s. Bhopal Sugar Ind. Ltd.</t>
    </r>
    <r>
      <rPr>
        <sz val="9"/>
        <rFont val="Tahoma"/>
        <family val="2"/>
      </rPr>
      <t>, Sehare, M.P.</t>
    </r>
  </si>
  <si>
    <r>
      <rPr>
        <b/>
        <sz val="9"/>
        <color rgb="FF3333FF"/>
        <rFont val="Tahoma"/>
        <family val="2"/>
      </rPr>
      <t>M/s. Gwalior Sugar Ltd.</t>
    </r>
    <r>
      <rPr>
        <sz val="9"/>
        <rFont val="Tahoma"/>
        <family val="2"/>
      </rPr>
      <t>, Distt. Gwalior, M.P.</t>
    </r>
  </si>
  <si>
    <r>
      <rPr>
        <b/>
        <sz val="9"/>
        <color rgb="FF3333FF"/>
        <rFont val="Tahoma"/>
        <family val="2"/>
      </rPr>
      <t>M/s. Bhagwanpura Sugar Mills Ltd.</t>
    </r>
    <r>
      <rPr>
        <sz val="9"/>
        <rFont val="Tahoma"/>
        <family val="2"/>
      </rPr>
      <t>, Dhuri, Distt. Sangrur, Punjab</t>
    </r>
  </si>
  <si>
    <r>
      <rPr>
        <b/>
        <sz val="9"/>
        <color rgb="FF3333FF"/>
        <rFont val="Tahoma"/>
        <family val="2"/>
      </rPr>
      <t>M/s. Punjab (Zira) Khand Udyog Ltd.</t>
    </r>
    <r>
      <rPr>
        <sz val="9"/>
        <rFont val="Tahoma"/>
        <family val="2"/>
      </rPr>
      <t>, Distt. Ferozpur, Punjab</t>
    </r>
  </si>
  <si>
    <r>
      <rPr>
        <b/>
        <sz val="9"/>
        <color rgb="FF3333FF"/>
        <rFont val="Tahoma"/>
        <family val="2"/>
      </rPr>
      <t>M/s. Aska Coop. Sugar Ind. Ltd.</t>
    </r>
    <r>
      <rPr>
        <sz val="9"/>
        <rFont val="Tahoma"/>
        <family val="2"/>
      </rPr>
      <t>, Naugam, Distt. Ganjam, Orissa</t>
    </r>
  </si>
  <si>
    <r>
      <rPr>
        <b/>
        <sz val="9"/>
        <color rgb="FF3333FF"/>
        <rFont val="Tahoma"/>
        <family val="2"/>
      </rPr>
      <t>M/s. Nayagarh Sugar Complex Ltd.</t>
    </r>
    <r>
      <rPr>
        <sz val="9"/>
        <rFont val="Tahoma"/>
        <family val="2"/>
      </rPr>
      <t>, Panipoila, Belugaon, Distt. Nayagarh, Orissa</t>
    </r>
  </si>
  <si>
    <r>
      <rPr>
        <b/>
        <sz val="9"/>
        <color rgb="FF3333FF"/>
        <rFont val="Tahoma"/>
        <family val="2"/>
      </rPr>
      <t>M/s. The Kovur Co-op. Sugar Factory Ltd.</t>
    </r>
    <r>
      <rPr>
        <sz val="9"/>
        <rFont val="Tahoma"/>
        <family val="2"/>
      </rPr>
      <t>, Pothinddypalam, Distt. Nellore, A.P.</t>
    </r>
  </si>
  <si>
    <r>
      <rPr>
        <b/>
        <sz val="9"/>
        <color rgb="FF3333FF"/>
        <rFont val="Tahoma"/>
        <family val="2"/>
      </rPr>
      <t>M/s. NCS Sugars Ltd.</t>
    </r>
    <r>
      <rPr>
        <sz val="9"/>
        <rFont val="Tahoma"/>
        <family val="2"/>
      </rPr>
      <t>, Latchayybeta Sitanagaran Mandal Vizainagaram, Distt. Babbili, A.P.</t>
    </r>
  </si>
  <si>
    <r>
      <rPr>
        <b/>
        <sz val="9"/>
        <color rgb="FF3333FF"/>
        <rFont val="Tahoma"/>
        <family val="2"/>
      </rPr>
      <t>M/s. Madhucon Sugars &amp; Power Ltd.</t>
    </r>
    <r>
      <rPr>
        <sz val="9"/>
        <rFont val="Tahoma"/>
        <family val="2"/>
      </rPr>
      <t>, Ammagudem, Nelakondapally, Distt. Khammam, A.P.</t>
    </r>
  </si>
  <si>
    <r>
      <rPr>
        <b/>
        <sz val="9"/>
        <color rgb="FF3333FF"/>
        <rFont val="Tahoma"/>
        <family val="2"/>
      </rPr>
      <t>M/s. Shree Valsad SKUM Ltd.</t>
    </r>
    <r>
      <rPr>
        <sz val="9"/>
        <rFont val="Tahoma"/>
        <family val="2"/>
      </rPr>
      <t>, P.O. Valsad, Distt. Valsad, Gujrat</t>
    </r>
  </si>
  <si>
    <r>
      <rPr>
        <b/>
        <sz val="9"/>
        <color rgb="FF3333FF"/>
        <rFont val="Tahoma"/>
        <family val="2"/>
      </rPr>
      <t>M/s. Ukai Pradesh SKUM Ltd.</t>
    </r>
    <r>
      <rPr>
        <sz val="9"/>
        <rFont val="Tahoma"/>
        <family val="2"/>
      </rPr>
      <t>, Taluka Vyara Distt. Surat, Gujrat</t>
    </r>
  </si>
  <si>
    <r>
      <rPr>
        <b/>
        <sz val="9"/>
        <color rgb="FF3333FF"/>
        <rFont val="Tahoma"/>
        <family val="2"/>
      </rPr>
      <t>M/s. Shri Moroli Vibhag KUSM Ltd.</t>
    </r>
    <r>
      <rPr>
        <sz val="9"/>
        <rFont val="Tahoma"/>
        <family val="2"/>
      </rPr>
      <t>, Kalyan nagar, Distt. Navasari, Gujrat</t>
    </r>
  </si>
  <si>
    <r>
      <rPr>
        <b/>
        <sz val="9"/>
        <color rgb="FF3333FF"/>
        <rFont val="Tahoma"/>
        <family val="2"/>
      </rPr>
      <t>M/s.Shree Ganesh Udyog Sah. Mandli Ltd.</t>
    </r>
    <r>
      <rPr>
        <sz val="9"/>
        <rFont val="Tahoma"/>
        <family val="2"/>
      </rPr>
      <t>, Vataria, Bharuch, Gujrat</t>
    </r>
  </si>
  <si>
    <r>
      <rPr>
        <b/>
        <sz val="9"/>
        <color rgb="FF3333FF"/>
        <rFont val="Tahoma"/>
        <family val="2"/>
      </rPr>
      <t>M/s. Madurantakam Co-op. Sugar Mills Ltd.</t>
    </r>
    <r>
      <rPr>
        <sz val="9"/>
        <rFont val="Tahoma"/>
        <family val="2"/>
      </rPr>
      <t>, Padalam, Distt. Chengalapattu, TamilNadu</t>
    </r>
  </si>
  <si>
    <r>
      <rPr>
        <b/>
        <sz val="9"/>
        <color rgb="FF3333FF"/>
        <rFont val="Tahoma"/>
        <family val="2"/>
      </rPr>
      <t>M/s. The Tiruttani Co-op. Sugar Mills Ltd.</t>
    </r>
    <r>
      <rPr>
        <sz val="9"/>
        <rFont val="Tahoma"/>
        <family val="2"/>
      </rPr>
      <t>,  Distt. Theugalpattu, TamilNadu</t>
    </r>
  </si>
  <si>
    <r>
      <rPr>
        <b/>
        <sz val="9"/>
        <color rgb="FF3333FF"/>
        <rFont val="Tahoma"/>
        <family val="2"/>
      </rPr>
      <t>M/s. Riga Sugar Co. Ltd.</t>
    </r>
    <r>
      <rPr>
        <sz val="9"/>
        <rFont val="Tahoma"/>
        <family val="2"/>
      </rPr>
      <t>, Distt. Sitamarhi, Bihar</t>
    </r>
  </si>
  <si>
    <r>
      <rPr>
        <b/>
        <sz val="9"/>
        <color rgb="FF3333FF"/>
        <rFont val="Tahoma"/>
        <family val="2"/>
      </rPr>
      <t>M/s. Champaran Sugar Co. Ltd.</t>
    </r>
    <r>
      <rPr>
        <sz val="9"/>
        <rFont val="Tahoma"/>
        <family val="2"/>
      </rPr>
      <t>, Unit West Champaran, Bihar</t>
    </r>
  </si>
  <si>
    <r>
      <rPr>
        <b/>
        <sz val="9"/>
        <color rgb="FF3333FF"/>
        <rFont val="Tahoma"/>
        <family val="2"/>
      </rPr>
      <t>M/s. Eastern Sugar &amp; Ind. Ltd.</t>
    </r>
    <r>
      <rPr>
        <sz val="9"/>
        <rFont val="Tahoma"/>
        <family val="2"/>
      </rPr>
      <t>, Distt. Motihari, Bihar</t>
    </r>
  </si>
  <si>
    <r>
      <rPr>
        <b/>
        <sz val="9"/>
        <color rgb="FF3333FF"/>
        <rFont val="Tahoma"/>
        <family val="2"/>
      </rPr>
      <t>M/s. Pandavpura S.S.K. Ltd.</t>
    </r>
    <r>
      <rPr>
        <sz val="9"/>
        <rFont val="Tahoma"/>
        <family val="2"/>
      </rPr>
      <t>, Pondavpura, Distt. Mandya, Karnataka</t>
    </r>
  </si>
  <si>
    <r>
      <rPr>
        <b/>
        <sz val="9"/>
        <color rgb="FF3333FF"/>
        <rFont val="Tahoma"/>
        <family val="2"/>
      </rPr>
      <t>M/s. Krishna S.S.K. Niyamit Ltd.</t>
    </r>
    <r>
      <rPr>
        <sz val="9"/>
        <rFont val="Tahoma"/>
        <family val="2"/>
      </rPr>
      <t>, Sonkonattti, Taluka Athani, Distt. Belgaum, Karnataka</t>
    </r>
  </si>
  <si>
    <r>
      <rPr>
        <b/>
        <sz val="9"/>
        <color rgb="FF3333FF"/>
        <rFont val="Tahoma"/>
        <family val="2"/>
      </rPr>
      <t>M/s. Bannari Amman Sugars Ltd.</t>
    </r>
    <r>
      <rPr>
        <sz val="9"/>
        <rFont val="Tahoma"/>
        <family val="2"/>
      </rPr>
      <t>, Kunthur Village, Taluka Kollegal, Distt. Chamrajnagar, Karnataka</t>
    </r>
  </si>
  <si>
    <r>
      <rPr>
        <b/>
        <sz val="9"/>
        <color rgb="FF3333FF"/>
        <rFont val="Tahoma"/>
        <family val="2"/>
      </rPr>
      <t>M/s. Athani Sugars Ltd.</t>
    </r>
    <r>
      <rPr>
        <sz val="9"/>
        <rFont val="Tahoma"/>
        <family val="2"/>
      </rPr>
      <t>, Karnataka, Vishnuanna Nagar, Navalihal, Taluka Athani, Distt.  Belgaum, (Formerly known as Athani Farmers Sugar Factory Ltd.), Karnataka</t>
    </r>
  </si>
  <si>
    <r>
      <rPr>
        <b/>
        <sz val="12"/>
        <rFont val="Tahoma"/>
        <family val="2"/>
      </rPr>
      <t xml:space="preserve">Co-Generation   </t>
    </r>
    <r>
      <rPr>
        <b/>
        <sz val="9"/>
        <rFont val="Tahoma"/>
        <family val="2"/>
      </rPr>
      <t xml:space="preserve">                                                                                   </t>
    </r>
    <r>
      <rPr>
        <sz val="9"/>
        <rFont val="Tahoma"/>
        <family val="2"/>
      </rPr>
      <t>(Bagasse Base Power Project)</t>
    </r>
  </si>
  <si>
    <r>
      <rPr>
        <b/>
        <sz val="12"/>
        <rFont val="Tahoma"/>
        <family val="2"/>
      </rPr>
      <t>Modernisation</t>
    </r>
    <r>
      <rPr>
        <b/>
        <sz val="9"/>
        <rFont val="Tahoma"/>
        <family val="2"/>
      </rPr>
      <t xml:space="preserve">                                                               </t>
    </r>
    <r>
      <rPr>
        <sz val="9"/>
        <rFont val="Tahoma"/>
        <family val="2"/>
      </rPr>
      <t>(Rehabilation)</t>
    </r>
  </si>
  <si>
    <r>
      <rPr>
        <b/>
        <sz val="12"/>
        <rFont val="Tahoma"/>
        <family val="2"/>
      </rPr>
      <t>Ethanol</t>
    </r>
    <r>
      <rPr>
        <b/>
        <sz val="9"/>
        <rFont val="Tahoma"/>
        <family val="2"/>
      </rPr>
      <t xml:space="preserve">                                                                                                           </t>
    </r>
    <r>
      <rPr>
        <sz val="9"/>
        <rFont val="Tahoma"/>
        <family val="2"/>
      </rPr>
      <t>(from Alcohol)</t>
    </r>
  </si>
  <si>
    <t>Amount paid</t>
  </si>
  <si>
    <r>
      <rPr>
        <b/>
        <sz val="9"/>
        <color rgb="FF3333FF"/>
        <rFont val="Tahoma"/>
        <family val="2"/>
      </rPr>
      <t>M/s. Shree Ambika Sugars Ltd.</t>
    </r>
    <r>
      <rPr>
        <sz val="9"/>
        <rFont val="Tahoma"/>
        <family val="2"/>
      </rPr>
      <t>, Pennadam, Thittakudi, Distt. Cuddalore, TamilNadu</t>
    </r>
  </si>
  <si>
    <r>
      <rPr>
        <b/>
        <sz val="9"/>
        <color rgb="FF3333FF"/>
        <rFont val="Tahoma"/>
        <family val="2"/>
      </rPr>
      <t>M/s. Shree Ambika Sugars Ltd.</t>
    </r>
    <r>
      <rPr>
        <sz val="9"/>
        <rFont val="Tahoma"/>
        <family val="2"/>
      </rPr>
      <t>, Kottur, Thugili, Tiruvidaimarudhur, Distt. Thanjavour, TamilNadu</t>
    </r>
  </si>
  <si>
    <r>
      <rPr>
        <b/>
        <sz val="9"/>
        <color rgb="FF3333FF"/>
        <rFont val="Tahoma"/>
        <family val="2"/>
      </rPr>
      <t>M/s. Shri Sai Priya Sugars Ltd.</t>
    </r>
    <r>
      <rPr>
        <sz val="9"/>
        <rFont val="Tahoma"/>
        <family val="2"/>
      </rPr>
      <t>, Hippargi Mygur,Taluka Jamkhandi, Distt. Bagalkot, Karnataka</t>
    </r>
  </si>
  <si>
    <r>
      <rPr>
        <b/>
        <sz val="9"/>
        <color rgb="FF3333FF"/>
        <rFont val="Tahoma"/>
        <family val="2"/>
      </rPr>
      <t>M/s. DSM Sugar Mills Ltd.</t>
    </r>
    <r>
      <rPr>
        <sz val="9"/>
        <rFont val="Tahoma"/>
        <family val="2"/>
      </rPr>
      <t>, (A Unit of Dhampur Sugar Mills Ltd.), Rajpur, Distt. Bheemnagar, U.P.</t>
    </r>
  </si>
  <si>
    <r>
      <rPr>
        <b/>
        <sz val="9"/>
        <color rgb="FF3333FF"/>
        <rFont val="Tahoma"/>
        <family val="2"/>
      </rPr>
      <t>M/s. Nandi S.S.K. Niyamit</t>
    </r>
    <r>
      <rPr>
        <sz val="9"/>
        <color theme="1"/>
        <rFont val="Tahoma"/>
        <family val="2"/>
      </rPr>
      <t>, Krishnanagar, Hosur, Distt. Bijapur, Karnataka</t>
    </r>
  </si>
  <si>
    <r>
      <rPr>
        <b/>
        <sz val="9"/>
        <color rgb="FF3333FF"/>
        <rFont val="Tahoma"/>
        <family val="2"/>
      </rPr>
      <t>M/s. Sai Krupa S.S.K. Ltd.</t>
    </r>
    <r>
      <rPr>
        <sz val="9"/>
        <rFont val="Tahoma"/>
        <family val="2"/>
      </rPr>
      <t>, Devdaithan, Shrigonda, Distt. Ahmednagar, Maharashtra</t>
    </r>
  </si>
  <si>
    <r>
      <rPr>
        <b/>
        <sz val="9"/>
        <color rgb="FF3333FF"/>
        <rFont val="Tahoma"/>
        <family val="2"/>
      </rPr>
      <t>M/s. Kisanveer Satara S.S.K. Ltd.</t>
    </r>
    <r>
      <rPr>
        <sz val="9"/>
        <rFont val="Tahoma"/>
        <family val="2"/>
      </rPr>
      <t>, Taluka Wai, Distt. Satara, Maharashtra</t>
    </r>
  </si>
  <si>
    <r>
      <rPr>
        <b/>
        <sz val="9"/>
        <color rgb="FF3333FF"/>
        <rFont val="Tahoma"/>
        <family val="2"/>
      </rPr>
      <t>M/s. Kumbhi Kesari S.S.K. Ltd.</t>
    </r>
    <r>
      <rPr>
        <sz val="9"/>
        <rFont val="Tahoma"/>
        <family val="2"/>
      </rPr>
      <t>, Kuditre, Taluka Karvir, Distt. Kolhapur, Maharashtra</t>
    </r>
  </si>
  <si>
    <r>
      <rPr>
        <b/>
        <sz val="9"/>
        <color rgb="FF3333FF"/>
        <rFont val="Tahoma"/>
        <family val="2"/>
      </rPr>
      <t>M/s. Pandavapura S.S.K. Ltd.</t>
    </r>
    <r>
      <rPr>
        <sz val="9"/>
        <rFont val="Tahoma"/>
        <family val="2"/>
      </rPr>
      <t>, Pandavapura, Distt. RS Mandya, Karnataka</t>
    </r>
  </si>
  <si>
    <r>
      <rPr>
        <b/>
        <sz val="9"/>
        <color rgb="FF3333FF"/>
        <rFont val="Tahoma"/>
        <family val="2"/>
      </rPr>
      <t>M/s. Dakshina Kannada S.S.K. Ltd.</t>
    </r>
    <r>
      <rPr>
        <sz val="9"/>
        <rFont val="Tahoma"/>
        <family val="2"/>
      </rPr>
      <t>, Branwevar, Udupi, Karnataka</t>
    </r>
  </si>
  <si>
    <t>XI-41</t>
  </si>
  <si>
    <r>
      <rPr>
        <b/>
        <sz val="9"/>
        <color rgb="FF3333FF"/>
        <rFont val="Tahoma"/>
        <family val="2"/>
      </rPr>
      <t>M/s. N.S.L. Sugars Ltd.</t>
    </r>
    <r>
      <rPr>
        <sz val="9"/>
        <rFont val="Tahoma"/>
        <family val="2"/>
      </rPr>
      <t>, Unit II, (Lease of Sahakari Sakkare Karkhane Niyamit) Vill.  Bhusanoor, Taluka  Aland, Distt. Gulbarga, Karnataka</t>
    </r>
  </si>
  <si>
    <t>28.01.93</t>
  </si>
  <si>
    <r>
      <rPr>
        <b/>
        <sz val="9"/>
        <color rgb="FF3333FF"/>
        <rFont val="Tahoma"/>
        <family val="2"/>
      </rPr>
      <t>M/s. Ambajogai S.S.K. Ltd.</t>
    </r>
    <r>
      <rPr>
        <sz val="9"/>
        <rFont val="Tahoma"/>
        <family val="2"/>
      </rPr>
      <t>, Ambasakhar Taluka Distt. Beed, Maharashtra</t>
    </r>
  </si>
  <si>
    <r>
      <rPr>
        <b/>
        <sz val="9"/>
        <color rgb="FF3333FF"/>
        <rFont val="Tahoma"/>
        <family val="2"/>
      </rPr>
      <t>M/s. Malwa Sugar Mills Ltd.</t>
    </r>
    <r>
      <rPr>
        <sz val="9"/>
        <rFont val="Tahoma"/>
        <family val="2"/>
      </rPr>
      <t xml:space="preserve">, Dhuri, Distt. Sangrur, Punjab </t>
    </r>
    <r>
      <rPr>
        <sz val="9"/>
        <color theme="0" tint="-0.499984740745262"/>
        <rFont val="Tahoma"/>
        <family val="2"/>
      </rPr>
      <t>(earlier as - M/s. Bhagwanpura Sugar Mills Ltd</t>
    </r>
    <r>
      <rPr>
        <sz val="9"/>
        <rFont val="Tahoma"/>
        <family val="2"/>
      </rPr>
      <t>)</t>
    </r>
  </si>
  <si>
    <r>
      <rPr>
        <b/>
        <sz val="9"/>
        <color rgb="FF3333FF"/>
        <rFont val="Tahoma"/>
        <family val="2"/>
      </rPr>
      <t>M/s. Gayatri Sugars Ltd.</t>
    </r>
    <r>
      <rPr>
        <sz val="9"/>
        <color theme="1"/>
        <rFont val="Tahoma"/>
        <family val="2"/>
      </rPr>
      <t>, Unit Nizamsagar, Vill. Maagi, Nazamsagar Mandal, Distt. karareddy, Telangana, A.P. (59201)</t>
    </r>
  </si>
  <si>
    <r>
      <rPr>
        <b/>
        <sz val="9"/>
        <color rgb="FF3333FF"/>
        <rFont val="Tahoma"/>
        <family val="2"/>
      </rPr>
      <t>M/s. Indian Sugar Manufacturing Co. Ltd.</t>
    </r>
    <r>
      <rPr>
        <sz val="9"/>
        <rFont val="Tahoma"/>
        <family val="2"/>
      </rPr>
      <t>, (ISML) Havinal, Taluka Indi, Distt. Bijapur, Karnataka</t>
    </r>
  </si>
  <si>
    <r>
      <rPr>
        <b/>
        <sz val="9"/>
        <color rgb="FF3333FF"/>
        <rFont val="Tahoma"/>
        <family val="2"/>
      </rPr>
      <t>M/s. The Nidppisal Pulavar K.R. Co-op. Sugar Mills Ltd.</t>
    </r>
    <r>
      <rPr>
        <sz val="9"/>
        <rFont val="Tahoma"/>
        <family val="2"/>
      </rPr>
      <t>, (NPKRR) TamilNadu</t>
    </r>
  </si>
  <si>
    <r>
      <rPr>
        <b/>
        <sz val="9"/>
        <color rgb="FF3333FF"/>
        <rFont val="Tahoma"/>
        <family val="2"/>
      </rPr>
      <t>M/s. Shree Halasidhanath S.S.K. Ltd.</t>
    </r>
    <r>
      <rPr>
        <sz val="9"/>
        <rFont val="Tahoma"/>
        <family val="2"/>
      </rPr>
      <t>, Nippani, Taluka Chikodi, Distt. Belgaum, Karnataka</t>
    </r>
  </si>
  <si>
    <r>
      <rPr>
        <b/>
        <sz val="9"/>
        <color rgb="FF3333FF"/>
        <rFont val="Tahoma"/>
        <family val="2"/>
      </rPr>
      <t>M/s. Shree Chhatrapati S.S.K. Ltd.</t>
    </r>
    <r>
      <rPr>
        <sz val="9"/>
        <rFont val="Tahoma"/>
        <family val="2"/>
      </rPr>
      <t>, Bhawaninagar, Taluka Indapur, Distt. Pune, Maharashtra</t>
    </r>
  </si>
  <si>
    <r>
      <rPr>
        <b/>
        <sz val="9"/>
        <color rgb="FF3333FF"/>
        <rFont val="Tahoma"/>
        <family val="2"/>
      </rPr>
      <t>M/s. Vasantrao Dada Patil S.S.K. Ltd.</t>
    </r>
    <r>
      <rPr>
        <sz val="9"/>
        <rFont val="Tahoma"/>
        <family val="2"/>
      </rPr>
      <t>, Vithalwadi, Deola, Distt. Nasik, Maharashtra</t>
    </r>
  </si>
  <si>
    <r>
      <t xml:space="preserve">M/s. Mahatma Sugar &amp; Power Ltd., </t>
    </r>
    <r>
      <rPr>
        <sz val="9"/>
        <color theme="1"/>
        <rFont val="Tahoma"/>
        <family val="2"/>
      </rPr>
      <t>Dinkarnagar, Seloo, Distt. Wardha, Maharashtra</t>
    </r>
  </si>
  <si>
    <t>DD-18</t>
  </si>
  <si>
    <r>
      <rPr>
        <b/>
        <sz val="9"/>
        <color rgb="FF3333FF"/>
        <rFont val="Tahoma"/>
        <family val="2"/>
      </rPr>
      <t xml:space="preserve">M/s. DCM Shriram Ltd, </t>
    </r>
    <r>
      <rPr>
        <sz val="9"/>
        <color theme="1"/>
        <rFont val="Tahoma"/>
        <family val="2"/>
      </rPr>
      <t>Unit - Hariawan, VPO Hariawan, Distt. Hardoi, U.P.</t>
    </r>
  </si>
  <si>
    <r>
      <rPr>
        <b/>
        <sz val="9"/>
        <color rgb="FF3333FF"/>
        <rFont val="Tahoma"/>
        <family val="2"/>
      </rPr>
      <t>M/s. Lokmangal Agro Ind. Ltd.</t>
    </r>
    <r>
      <rPr>
        <sz val="9"/>
        <rFont val="Tahoma"/>
        <family val="2"/>
      </rPr>
      <t>, Subhashnagar, Bibi Dharpal, Taluka North Solapur, Distt. Solapur, Maharashtra</t>
    </r>
  </si>
  <si>
    <t>X-89</t>
  </si>
  <si>
    <r>
      <rPr>
        <b/>
        <sz val="9"/>
        <color rgb="FF3333FF"/>
        <rFont val="Tahoma"/>
        <family val="2"/>
      </rPr>
      <t>M/s. Shri Prabhulingeshwar Sugars &amp; Chemicals Ltd.</t>
    </r>
    <r>
      <rPr>
        <sz val="9"/>
        <rFont val="Tahoma"/>
        <family val="2"/>
      </rPr>
      <t>, Siddapur, Taluka Jamkhandi, Distt. Bagalkot, Karnataka</t>
    </r>
  </si>
  <si>
    <t>30.06.21</t>
  </si>
  <si>
    <t>08.09.21</t>
  </si>
  <si>
    <t>25.11.20</t>
  </si>
  <si>
    <t>17.02.21</t>
  </si>
  <si>
    <t>30.03.21</t>
  </si>
  <si>
    <t>X-E-87</t>
  </si>
  <si>
    <t>X-87</t>
  </si>
  <si>
    <t>X-E-89</t>
  </si>
  <si>
    <t>X-E-90</t>
  </si>
  <si>
    <t>X-90</t>
  </si>
  <si>
    <t>13.10.21</t>
  </si>
  <si>
    <t>04.12.21</t>
  </si>
  <si>
    <t>25.04.22</t>
  </si>
  <si>
    <t>30.03.22</t>
  </si>
  <si>
    <t>17.10.17</t>
  </si>
  <si>
    <t>20.09.18</t>
  </si>
  <si>
    <r>
      <rPr>
        <b/>
        <sz val="9"/>
        <color rgb="FF3333FF"/>
        <rFont val="Tahoma"/>
        <family val="2"/>
      </rPr>
      <t>M/s DCM Shriram Industries Ltd.</t>
    </r>
    <r>
      <rPr>
        <sz val="9"/>
        <rFont val="Tahoma"/>
        <family val="2"/>
      </rPr>
      <t>, Unit of Daurala Sugar Works, Sardhana Road, Daurala - 250221, Distt. Meerut, U.P.</t>
    </r>
  </si>
  <si>
    <t>20.02.20</t>
  </si>
  <si>
    <r>
      <rPr>
        <b/>
        <sz val="9"/>
        <color rgb="FF3333FF"/>
        <rFont val="Tahoma"/>
        <family val="2"/>
      </rPr>
      <t>M/s. Bhogpur Co-op. Sugar Mills Ltd.</t>
    </r>
    <r>
      <rPr>
        <sz val="9"/>
        <rFont val="Tahoma"/>
        <family val="2"/>
      </rPr>
      <t>, Bhogpur, Distt. Jalandhar, Punjab</t>
    </r>
  </si>
  <si>
    <t>DD-39</t>
  </si>
  <si>
    <t>DD-40</t>
  </si>
  <si>
    <t>28.04.20</t>
  </si>
  <si>
    <t>DD-41</t>
  </si>
  <si>
    <t>15.12.20</t>
  </si>
  <si>
    <r>
      <rPr>
        <b/>
        <sz val="9"/>
        <color rgb="FF3333FF"/>
        <rFont val="Tahoma"/>
        <family val="2"/>
      </rPr>
      <t>M/s. Bannari Amman Sugar Ltd.</t>
    </r>
    <r>
      <rPr>
        <sz val="9"/>
        <rFont val="Tahoma"/>
        <family val="2"/>
      </rPr>
      <t>, Alathukumbi Village, Satyamanglam Taluka, Distt. Erode, TamilNadu</t>
    </r>
  </si>
  <si>
    <r>
      <rPr>
        <b/>
        <sz val="9"/>
        <color rgb="FF3333FF"/>
        <rFont val="Tahoma"/>
        <family val="2"/>
      </rPr>
      <t>M/s. Bilagi Sugar Mills Ltd.</t>
    </r>
    <r>
      <rPr>
        <sz val="9"/>
        <rFont val="Tahoma"/>
        <family val="2"/>
      </rPr>
      <t>, Badagandi Village, Bilagi Taluka, Bagalkot Distt., Karnataka</t>
    </r>
  </si>
  <si>
    <t>25.09.18</t>
  </si>
  <si>
    <r>
      <rPr>
        <b/>
        <sz val="9"/>
        <color rgb="FF3333FF"/>
        <rFont val="Tahoma"/>
        <family val="2"/>
      </rPr>
      <t>M/s. Bhalkeshwar Sugars Ltd.</t>
    </r>
    <r>
      <rPr>
        <sz val="9"/>
        <rFont val="Tahoma"/>
        <family val="2"/>
      </rPr>
      <t>, Bhasaveshwar Chowk, Bhalki, Taluka Bhalki, Distt. Bidar, Karnataka</t>
    </r>
  </si>
  <si>
    <t>03.03.21</t>
  </si>
  <si>
    <r>
      <rPr>
        <b/>
        <sz val="9"/>
        <color rgb="FF3333FF"/>
        <rFont val="Tahoma"/>
        <family val="2"/>
      </rPr>
      <t>M/s. Karmyogi Ankushrao Tope Samarth Sahakari Sakkar Karkhana Ltd.</t>
    </r>
    <r>
      <rPr>
        <sz val="9"/>
        <color theme="1"/>
        <rFont val="Tahoma"/>
        <family val="2"/>
      </rPr>
      <t>, Post Ankushnagar, Taluka Ambad, Distt. Jalana, Maharashtra</t>
    </r>
  </si>
  <si>
    <r>
      <rPr>
        <b/>
        <sz val="9"/>
        <color rgb="FF3333FF"/>
        <rFont val="Tahoma"/>
        <family val="2"/>
      </rPr>
      <t>M/s. Shree Narmada Khand Udyog Sahakari Mandali Ltd.</t>
    </r>
    <r>
      <rPr>
        <sz val="9"/>
        <color theme="1"/>
        <rFont val="Tahoma"/>
        <family val="2"/>
      </rPr>
      <t>, Dharikheda. P.O. Timbi, Taluka Rajpipla, Distt. Narmada, Gujrat</t>
    </r>
  </si>
  <si>
    <r>
      <rPr>
        <b/>
        <sz val="9"/>
        <color rgb="FF3333FF"/>
        <rFont val="Tahoma"/>
        <family val="2"/>
      </rPr>
      <t>M/s. MRN cane Power (India) Ltd.</t>
    </r>
    <r>
      <rPr>
        <sz val="9"/>
        <color theme="1"/>
        <rFont val="Tahoma"/>
        <family val="2"/>
      </rPr>
      <t>,</t>
    </r>
    <r>
      <rPr>
        <sz val="9"/>
        <color theme="0" tint="-0.499984740745262"/>
        <rFont val="Tahoma"/>
        <family val="2"/>
      </rPr>
      <t xml:space="preserve"> (Nirani Group)</t>
    </r>
    <r>
      <rPr>
        <sz val="9"/>
        <color theme="0" tint="-0.34998626667073579"/>
        <rFont val="Tahoma"/>
        <family val="2"/>
      </rPr>
      <t xml:space="preserve"> </t>
    </r>
    <r>
      <rPr>
        <sz val="9"/>
        <color theme="1"/>
        <rFont val="Tahoma"/>
        <family val="2"/>
      </rPr>
      <t>Kallapur (S.K.) Kahnapur, Taluka Badami, Distt. Bagalkot, Karnataka</t>
    </r>
  </si>
  <si>
    <r>
      <rPr>
        <b/>
        <sz val="9"/>
        <color rgb="FF3333FF"/>
        <rFont val="Tahoma"/>
        <family val="2"/>
      </rPr>
      <t>M/s. Nirani Sugars Ltd.</t>
    </r>
    <r>
      <rPr>
        <sz val="9"/>
        <rFont val="Tahoma"/>
        <family val="2"/>
      </rPr>
      <t xml:space="preserve">, </t>
    </r>
    <r>
      <rPr>
        <sz val="9"/>
        <color theme="0" tint="-0.499984740745262"/>
        <rFont val="Tahoma"/>
        <family val="2"/>
      </rPr>
      <t>(Nirani Group),</t>
    </r>
    <r>
      <rPr>
        <sz val="9"/>
        <rFont val="Tahoma"/>
        <family val="2"/>
      </rPr>
      <t xml:space="preserve"> Mudhol, Jamkhandi Road, Distt. Bagalkat, Karnataka</t>
    </r>
  </si>
  <si>
    <r>
      <rPr>
        <b/>
        <sz val="9"/>
        <color rgb="FF3333FF"/>
        <rFont val="Tahoma"/>
        <family val="2"/>
      </rPr>
      <t>M/s. Raosahebdaba Pawar Ghodganga S.S.K. Ltd.</t>
    </r>
    <r>
      <rPr>
        <sz val="9"/>
        <rFont val="Tahoma"/>
        <family val="2"/>
      </rPr>
      <t>, Nhavare, Taluka Shirur, Distt. Pune, Maharashtra</t>
    </r>
  </si>
  <si>
    <t>XI-43</t>
  </si>
  <si>
    <t>XI-45</t>
  </si>
  <si>
    <r>
      <rPr>
        <b/>
        <sz val="9"/>
        <color rgb="FF3333FF"/>
        <rFont val="Tahoma"/>
        <family val="2"/>
      </rPr>
      <t>M/s. Khatav Man Taluka Agro Processing Ltd.</t>
    </r>
    <r>
      <rPr>
        <sz val="9"/>
        <color rgb="FF3333FF"/>
        <rFont val="Tahoma"/>
        <family val="2"/>
      </rPr>
      <t xml:space="preserve">, </t>
    </r>
    <r>
      <rPr>
        <sz val="9"/>
        <rFont val="Tahoma"/>
        <family val="2"/>
      </rPr>
      <t>Padal Tal., Khatav, Distt.- Satara</t>
    </r>
  </si>
  <si>
    <r>
      <rPr>
        <b/>
        <sz val="9"/>
        <color rgb="FF3333FF"/>
        <rFont val="Tahoma"/>
        <family val="2"/>
      </rPr>
      <t>M/s. Ponni Sugar &amp; Chemicals Ltd.</t>
    </r>
    <r>
      <rPr>
        <sz val="9"/>
        <rFont val="Tahoma"/>
        <family val="2"/>
      </rPr>
      <t>, Sagarpalli Deagaon, Dist. Balangir, Orissa</t>
    </r>
  </si>
  <si>
    <t>8.08.22</t>
  </si>
  <si>
    <t>22.02.23</t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</si>
  <si>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>Cane Development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31-05-2024</t>
    </r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</si>
  <si>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>Co-Generation</t>
    </r>
    <r>
      <rPr>
        <b/>
        <sz val="9"/>
        <rFont val="Tahoma"/>
        <family val="2"/>
      </rPr>
      <t xml:space="preserve"> </t>
    </r>
    <r>
      <rPr>
        <sz val="9"/>
        <color theme="1"/>
        <rFont val="Tahoma"/>
        <family val="2"/>
      </rPr>
      <t>(Bagasse Base Power Project)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31-05-2024</t>
    </r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</si>
  <si>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>Ethanol</t>
    </r>
    <r>
      <rPr>
        <b/>
        <sz val="9"/>
        <rFont val="Tahoma"/>
        <family val="2"/>
      </rPr>
      <t xml:space="preserve"> </t>
    </r>
    <r>
      <rPr>
        <sz val="9"/>
        <color theme="1"/>
        <rFont val="Tahoma"/>
        <family val="2"/>
      </rPr>
      <t>(from Alcohol)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31-05-2024</t>
    </r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</si>
  <si>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 xml:space="preserve">Modernisation </t>
    </r>
    <r>
      <rPr>
        <sz val="9"/>
        <color theme="1"/>
        <rFont val="Tahoma"/>
        <family val="2"/>
      </rPr>
      <t>(Rehabilation)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31-05-2024</t>
    </r>
  </si>
  <si>
    <r>
      <t xml:space="preserve">Outstanding amount of Loan against Sugar Mills in different Schemes as on </t>
    </r>
    <r>
      <rPr>
        <b/>
        <sz val="12"/>
        <color rgb="FF3333FF"/>
        <rFont val="Tahoma"/>
        <family val="2"/>
      </rPr>
      <t>31-05-2024</t>
    </r>
  </si>
  <si>
    <r>
      <rPr>
        <b/>
        <sz val="9"/>
        <color rgb="FF3333FF"/>
        <rFont val="Tahoma"/>
        <family val="2"/>
      </rPr>
      <t>M/s. Jay Mahesh Sugar Ind. Ltd.</t>
    </r>
    <r>
      <rPr>
        <sz val="9"/>
        <rFont val="Tahoma"/>
        <family val="2"/>
      </rPr>
      <t>, (N.S.L. sugars) Pawarwadi, Majalgaon, Beed, Maharashtra</t>
    </r>
  </si>
  <si>
    <r>
      <rPr>
        <b/>
        <sz val="9"/>
        <color rgb="FF3333FF"/>
        <rFont val="Tahoma"/>
        <family val="2"/>
      </rPr>
      <t>M/s. Mahatma Sugar &amp; Power Ltd.</t>
    </r>
    <r>
      <rPr>
        <sz val="9"/>
        <rFont val="Tahoma"/>
        <family val="2"/>
      </rPr>
      <t xml:space="preserve">, Dinkarnagar, Seloo, Distt. Wardha, Maharashtra </t>
    </r>
    <r>
      <rPr>
        <sz val="9"/>
        <color theme="0" tint="-0.249977111117893"/>
        <rFont val="Tahoma"/>
        <family val="2"/>
      </rPr>
      <t>(Manas Group)</t>
    </r>
  </si>
  <si>
    <r>
      <rPr>
        <b/>
        <sz val="9"/>
        <color rgb="FF3333FF"/>
        <rFont val="Tahoma"/>
        <family val="2"/>
      </rPr>
      <t>M/s. Yashwantrao Mohite Krishna S.S.K. Ltd.</t>
    </r>
    <r>
      <rPr>
        <sz val="9"/>
        <rFont val="Tahoma"/>
        <family val="2"/>
      </rPr>
      <t>, Rethare Budrunk, Taluka Karad, Distt. Satara, Maharashtra</t>
    </r>
  </si>
  <si>
    <r>
      <rPr>
        <b/>
        <sz val="9"/>
        <color rgb="FF3333FF"/>
        <rFont val="Tahoma"/>
        <family val="2"/>
      </rPr>
      <t>M/s. Rajaram Bapu Patil S.S.K. Ltd.</t>
    </r>
    <r>
      <rPr>
        <sz val="9"/>
        <rFont val="Tahoma"/>
        <family val="2"/>
      </rPr>
      <t>, Rajaram Nagar, Unit - I, P.O. Sakharole, Taluka Walwa, Distt. Sangli, Maharashtra</t>
    </r>
  </si>
  <si>
    <r>
      <rPr>
        <b/>
        <sz val="9"/>
        <color rgb="FF3333FF"/>
        <rFont val="Tahoma"/>
        <family val="2"/>
      </rPr>
      <t>M/s. Gangamai Industries and Construction Ltd.</t>
    </r>
    <r>
      <rPr>
        <sz val="9"/>
        <rFont val="Tahoma"/>
        <family val="2"/>
      </rPr>
      <t>, P.O. Rashi, Village Najik, Taluk - Shivgaon, District - Ahmednagar, Maharastra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</si>
</sst>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0.00;[Red]0.00"/>
  </numFmts>
  <fonts count="28" x14ac:knownFonts="1">
    <font>
      <sz val="11"/>
      <color theme="1"/>
      <name val="Calibri"/>
      <family val="2"/>
      <scheme val="minor"/>
    </font>
    <font>
      <sz val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color rgb="FF3333FF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name val="Tahoma"/>
      <family val="2"/>
    </font>
    <font>
      <b/>
      <sz val="12"/>
      <color rgb="FF3333FF"/>
      <name val="Tahoma"/>
      <family val="2"/>
    </font>
    <font>
      <sz val="10"/>
      <name val="Times New Roman"/>
      <family val="1"/>
    </font>
    <font>
      <sz val="12"/>
      <name val="Tahoma"/>
      <family val="2"/>
    </font>
    <font>
      <sz val="11"/>
      <name val="Tahoma"/>
      <family val="2"/>
    </font>
    <font>
      <sz val="14"/>
      <name val="Times New Roman"/>
      <family val="1"/>
    </font>
    <font>
      <b/>
      <sz val="12"/>
      <name val="Tahoma"/>
      <family val="2"/>
    </font>
    <font>
      <b/>
      <sz val="9"/>
      <color rgb="FF3333FF"/>
      <name val="Tahoma"/>
      <family val="2"/>
    </font>
    <font>
      <sz val="6"/>
      <color rgb="FFFF0000"/>
      <name val="Tahoma"/>
      <family val="2"/>
    </font>
    <font>
      <b/>
      <sz val="6"/>
      <color rgb="FFFF0000"/>
      <name val="Tahoma"/>
      <family val="2"/>
    </font>
    <font>
      <sz val="9"/>
      <color theme="0"/>
      <name val="Tahoma"/>
      <family val="2"/>
    </font>
    <font>
      <sz val="9"/>
      <color rgb="FF3333FF"/>
      <name val="Tahoma"/>
      <family val="2"/>
    </font>
    <font>
      <sz val="9"/>
      <color theme="0" tint="-0.499984740745262"/>
      <name val="Tahoma"/>
      <family val="2"/>
    </font>
    <font>
      <sz val="9"/>
      <color theme="0" tint="-0.34998626667073579"/>
      <name val="Tahoma"/>
      <family val="2"/>
    </font>
    <font>
      <b/>
      <sz val="9"/>
      <color theme="0"/>
      <name val="Tahoma"/>
      <family val="2"/>
    </font>
    <font>
      <sz val="8"/>
      <color theme="0"/>
      <name val="Tahoma"/>
      <family val="2"/>
    </font>
    <font>
      <sz val="9"/>
      <color theme="0" tint="-0.249977111117893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</borders>
  <cellStyleXfs count="1">
    <xf numFmtId="0" fontId="0" fillId="0" borderId="0"/>
  </cellStyleXfs>
  <cellXfs count="30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1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3" fontId="7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6" fillId="0" borderId="15" xfId="0" applyNumberFormat="1" applyFont="1" applyBorder="1" applyAlignment="1">
      <alignment horizontal="right" vertical="center"/>
    </xf>
    <xf numFmtId="3" fontId="11" fillId="0" borderId="8" xfId="0" applyNumberFormat="1" applyFont="1" applyBorder="1" applyAlignment="1">
      <alignment horizontal="right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3" fontId="14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3" fontId="21" fillId="0" borderId="0" xfId="0" applyNumberFormat="1" applyFont="1" applyAlignment="1">
      <alignment horizontal="right" vertical="center"/>
    </xf>
    <xf numFmtId="3" fontId="3" fillId="5" borderId="8" xfId="0" applyNumberFormat="1" applyFont="1" applyFill="1" applyBorder="1" applyAlignment="1">
      <alignment horizontal="right" vertical="center"/>
    </xf>
    <xf numFmtId="3" fontId="3" fillId="2" borderId="8" xfId="0" applyNumberFormat="1" applyFont="1" applyFill="1" applyBorder="1" applyAlignment="1">
      <alignment horizontal="right" vertical="center"/>
    </xf>
    <xf numFmtId="3" fontId="2" fillId="0" borderId="32" xfId="0" applyNumberFormat="1" applyFont="1" applyBorder="1" applyAlignment="1">
      <alignment horizontal="center" vertical="center"/>
    </xf>
    <xf numFmtId="3" fontId="3" fillId="2" borderId="9" xfId="0" applyNumberFormat="1" applyFont="1" applyFill="1" applyBorder="1" applyAlignment="1">
      <alignment vertical="center"/>
    </xf>
    <xf numFmtId="3" fontId="3" fillId="2" borderId="10" xfId="0" applyNumberFormat="1" applyFont="1" applyFill="1" applyBorder="1" applyAlignment="1">
      <alignment vertical="center"/>
    </xf>
    <xf numFmtId="3" fontId="3" fillId="3" borderId="8" xfId="0" applyNumberFormat="1" applyFont="1" applyFill="1" applyBorder="1" applyAlignment="1">
      <alignment horizontal="right" vertical="center"/>
    </xf>
    <xf numFmtId="3" fontId="3" fillId="3" borderId="9" xfId="0" applyNumberFormat="1" applyFont="1" applyFill="1" applyBorder="1" applyAlignment="1">
      <alignment vertical="center"/>
    </xf>
    <xf numFmtId="3" fontId="3" fillId="3" borderId="10" xfId="0" applyNumberFormat="1" applyFont="1" applyFill="1" applyBorder="1" applyAlignment="1">
      <alignment vertical="center"/>
    </xf>
    <xf numFmtId="3" fontId="3" fillId="4" borderId="8" xfId="0" applyNumberFormat="1" applyFont="1" applyFill="1" applyBorder="1" applyAlignment="1">
      <alignment horizontal="right" vertical="center"/>
    </xf>
    <xf numFmtId="3" fontId="3" fillId="4" borderId="9" xfId="0" applyNumberFormat="1" applyFont="1" applyFill="1" applyBorder="1" applyAlignment="1">
      <alignment vertical="center"/>
    </xf>
    <xf numFmtId="3" fontId="3" fillId="4" borderId="10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10" fillId="7" borderId="8" xfId="0" applyFont="1" applyFill="1" applyBorder="1" applyAlignment="1">
      <alignment horizontal="center" vertical="center" wrapText="1"/>
    </xf>
    <xf numFmtId="3" fontId="10" fillId="7" borderId="8" xfId="0" applyNumberFormat="1" applyFont="1" applyFill="1" applyBorder="1" applyAlignment="1">
      <alignment horizontal="center" vertical="center"/>
    </xf>
    <xf numFmtId="0" fontId="14" fillId="7" borderId="24" xfId="0" applyFont="1" applyFill="1" applyBorder="1" applyAlignment="1">
      <alignment horizontal="center" vertical="center"/>
    </xf>
    <xf numFmtId="0" fontId="14" fillId="7" borderId="24" xfId="0" applyFont="1" applyFill="1" applyBorder="1" applyAlignment="1">
      <alignment horizontal="left" vertical="center"/>
    </xf>
    <xf numFmtId="3" fontId="14" fillId="7" borderId="24" xfId="0" applyNumberFormat="1" applyFont="1" applyFill="1" applyBorder="1" applyAlignment="1">
      <alignment horizontal="right" vertical="center"/>
    </xf>
    <xf numFmtId="0" fontId="13" fillId="7" borderId="25" xfId="0" applyFont="1" applyFill="1" applyBorder="1" applyAlignment="1">
      <alignment horizontal="center" vertical="center"/>
    </xf>
    <xf numFmtId="0" fontId="13" fillId="7" borderId="23" xfId="0" applyFont="1" applyFill="1" applyBorder="1" applyAlignment="1">
      <alignment horizontal="center" vertical="center"/>
    </xf>
    <xf numFmtId="0" fontId="13" fillId="7" borderId="28" xfId="0" applyFont="1" applyFill="1" applyBorder="1" applyAlignment="1">
      <alignment horizontal="center" vertical="center"/>
    </xf>
    <xf numFmtId="0" fontId="13" fillId="7" borderId="26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14" fillId="7" borderId="27" xfId="0" applyFont="1" applyFill="1" applyBorder="1" applyAlignment="1">
      <alignment horizontal="center" vertical="center"/>
    </xf>
    <xf numFmtId="0" fontId="14" fillId="7" borderId="27" xfId="0" applyFont="1" applyFill="1" applyBorder="1" applyAlignment="1">
      <alignment horizontal="left" vertical="center"/>
    </xf>
    <xf numFmtId="3" fontId="14" fillId="7" borderId="27" xfId="0" applyNumberFormat="1" applyFont="1" applyFill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right" vertical="center"/>
    </xf>
    <xf numFmtId="3" fontId="3" fillId="5" borderId="9" xfId="0" applyNumberFormat="1" applyFont="1" applyFill="1" applyBorder="1" applyAlignment="1">
      <alignment vertical="center"/>
    </xf>
    <xf numFmtId="3" fontId="3" fillId="5" borderId="10" xfId="0" applyNumberFormat="1" applyFont="1" applyFill="1" applyBorder="1" applyAlignment="1">
      <alignment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2" fontId="3" fillId="5" borderId="8" xfId="0" applyNumberFormat="1" applyFont="1" applyFill="1" applyBorder="1" applyAlignment="1">
      <alignment horizontal="center" vertical="center" wrapText="1"/>
    </xf>
    <xf numFmtId="2" fontId="3" fillId="5" borderId="11" xfId="0" applyNumberFormat="1" applyFont="1" applyFill="1" applyBorder="1" applyAlignment="1">
      <alignment horizontal="center" vertical="center" wrapText="1"/>
    </xf>
    <xf numFmtId="3" fontId="3" fillId="5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2" fontId="5" fillId="4" borderId="8" xfId="0" applyNumberFormat="1" applyFont="1" applyFill="1" applyBorder="1" applyAlignment="1">
      <alignment horizontal="center" vertical="center" wrapText="1"/>
    </xf>
    <xf numFmtId="3" fontId="5" fillId="4" borderId="8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3" fontId="3" fillId="3" borderId="8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6" borderId="37" xfId="0" applyFont="1" applyFill="1" applyBorder="1" applyAlignment="1">
      <alignment vertical="center"/>
    </xf>
    <xf numFmtId="0" fontId="3" fillId="6" borderId="38" xfId="0" applyFont="1" applyFill="1" applyBorder="1" applyAlignment="1">
      <alignment vertical="center"/>
    </xf>
    <xf numFmtId="0" fontId="3" fillId="6" borderId="31" xfId="0" applyFont="1" applyFill="1" applyBorder="1" applyAlignment="1">
      <alignment vertical="center"/>
    </xf>
    <xf numFmtId="3" fontId="3" fillId="3" borderId="8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 wrapText="1"/>
    </xf>
    <xf numFmtId="3" fontId="3" fillId="0" borderId="37" xfId="0" applyNumberFormat="1" applyFont="1" applyBorder="1" applyAlignment="1">
      <alignment vertical="center"/>
    </xf>
    <xf numFmtId="3" fontId="3" fillId="0" borderId="38" xfId="0" applyNumberFormat="1" applyFont="1" applyBorder="1" applyAlignment="1">
      <alignment vertical="center"/>
    </xf>
    <xf numFmtId="3" fontId="3" fillId="0" borderId="31" xfId="0" applyNumberFormat="1" applyFont="1" applyBorder="1" applyAlignment="1">
      <alignment vertical="center"/>
    </xf>
    <xf numFmtId="3" fontId="3" fillId="0" borderId="29" xfId="0" applyNumberFormat="1" applyFont="1" applyBorder="1" applyAlignment="1">
      <alignment vertical="center"/>
    </xf>
    <xf numFmtId="3" fontId="3" fillId="0" borderId="36" xfId="0" applyNumberFormat="1" applyFont="1" applyBorder="1" applyAlignment="1">
      <alignment vertical="center"/>
    </xf>
    <xf numFmtId="3" fontId="3" fillId="0" borderId="32" xfId="0" applyNumberFormat="1" applyFont="1" applyBorder="1" applyAlignment="1">
      <alignment vertical="center"/>
    </xf>
    <xf numFmtId="2" fontId="2" fillId="4" borderId="1" xfId="0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3" fontId="24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2" fontId="24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2" fontId="2" fillId="0" borderId="42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0" fontId="26" fillId="8" borderId="0" xfId="0" applyFont="1" applyFill="1" applyAlignment="1">
      <alignment horizontal="center" vertical="center"/>
    </xf>
    <xf numFmtId="3" fontId="26" fillId="8" borderId="0" xfId="0" applyNumberFormat="1" applyFont="1" applyFill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Continuous" vertical="center"/>
    </xf>
    <xf numFmtId="0" fontId="0" fillId="0" borderId="21" xfId="0" applyBorder="1" applyAlignment="1">
      <alignment horizontal="centerContinuous"/>
    </xf>
    <xf numFmtId="0" fontId="0" fillId="0" borderId="20" xfId="0" applyBorder="1" applyAlignment="1">
      <alignment horizontal="centerContinuous"/>
    </xf>
    <xf numFmtId="0" fontId="3" fillId="0" borderId="1" xfId="0" applyFont="1" applyBorder="1" applyAlignment="1">
      <alignment horizontal="centerContinuous" vertical="center"/>
    </xf>
    <xf numFmtId="0" fontId="2" fillId="4" borderId="1" xfId="0" applyFont="1" applyFill="1" applyBorder="1" applyAlignment="1">
      <alignment horizontal="left" vertical="center" wrapText="1"/>
    </xf>
    <xf numFmtId="2" fontId="2" fillId="0" borderId="6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2" fontId="2" fillId="0" borderId="2" xfId="0" applyNumberFormat="1" applyFont="1" applyBorder="1" applyAlignment="1">
      <alignment vertical="center"/>
    </xf>
    <xf numFmtId="2" fontId="2" fillId="0" borderId="2" xfId="0" applyNumberFormat="1" applyFont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0" fontId="3" fillId="5" borderId="19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7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2" fontId="3" fillId="5" borderId="19" xfId="0" applyNumberFormat="1" applyFont="1" applyFill="1" applyBorder="1" applyAlignment="1">
      <alignment horizontal="center" vertical="center"/>
    </xf>
    <xf numFmtId="2" fontId="3" fillId="5" borderId="21" xfId="0" applyNumberFormat="1" applyFont="1" applyFill="1" applyBorder="1" applyAlignment="1">
      <alignment horizontal="center" vertical="center"/>
    </xf>
    <xf numFmtId="2" fontId="3" fillId="5" borderId="20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1" fillId="5" borderId="33" xfId="0" applyFont="1" applyFill="1" applyBorder="1" applyAlignment="1">
      <alignment horizontal="center" vertical="center"/>
    </xf>
    <xf numFmtId="0" fontId="11" fillId="5" borderId="34" xfId="0" applyFont="1" applyFill="1" applyBorder="1" applyAlignment="1">
      <alignment horizontal="center" vertical="center"/>
    </xf>
    <xf numFmtId="0" fontId="11" fillId="5" borderId="35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30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2" fontId="2" fillId="0" borderId="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2" fontId="3" fillId="2" borderId="19" xfId="0" applyNumberFormat="1" applyFont="1" applyFill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2" fontId="3" fillId="2" borderId="20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165" fontId="4" fillId="0" borderId="7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2" fontId="3" fillId="3" borderId="19" xfId="0" applyNumberFormat="1" applyFont="1" applyFill="1" applyBorder="1" applyAlignment="1">
      <alignment horizontal="center" vertical="center"/>
    </xf>
    <xf numFmtId="2" fontId="3" fillId="3" borderId="21" xfId="0" applyNumberFormat="1" applyFont="1" applyFill="1" applyBorder="1" applyAlignment="1">
      <alignment horizontal="center" vertical="center"/>
    </xf>
    <xf numFmtId="2" fontId="3" fillId="3" borderId="20" xfId="0" applyNumberFormat="1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left" vertical="center" wrapText="1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1" fontId="2" fillId="0" borderId="6" xfId="0" applyNumberFormat="1" applyFont="1" applyFill="1" applyBorder="1" applyAlignment="1">
      <alignment horizontal="left" vertical="center" wrapText="1"/>
    </xf>
    <xf numFmtId="1" fontId="2" fillId="0" borderId="2" xfId="0" applyNumberFormat="1" applyFont="1" applyFill="1" applyBorder="1" applyAlignment="1">
      <alignment horizontal="left" vertical="center" wrapText="1"/>
    </xf>
    <xf numFmtId="1" fontId="2" fillId="0" borderId="7" xfId="0" applyNumberFormat="1" applyFont="1" applyBorder="1" applyAlignment="1">
      <alignment horizontal="left" vertical="center" wrapText="1"/>
    </xf>
    <xf numFmtId="2" fontId="3" fillId="4" borderId="19" xfId="0" applyNumberFormat="1" applyFont="1" applyFill="1" applyBorder="1" applyAlignment="1">
      <alignment horizontal="center" vertical="center"/>
    </xf>
    <xf numFmtId="2" fontId="3" fillId="4" borderId="21" xfId="0" applyNumberFormat="1" applyFont="1" applyFill="1" applyBorder="1" applyAlignment="1">
      <alignment horizontal="center" vertical="center"/>
    </xf>
    <xf numFmtId="2" fontId="3" fillId="4" borderId="20" xfId="0" applyNumberFormat="1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vertical="center" wrapText="1"/>
    </xf>
    <xf numFmtId="1" fontId="2" fillId="0" borderId="7" xfId="0" applyNumberFormat="1" applyFont="1" applyBorder="1" applyAlignment="1">
      <alignment vertical="center" wrapText="1"/>
    </xf>
    <xf numFmtId="1" fontId="2" fillId="0" borderId="2" xfId="0" applyNumberFormat="1" applyFont="1" applyBorder="1" applyAlignment="1">
      <alignment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3" fontId="4" fillId="0" borderId="37" xfId="0" applyNumberFormat="1" applyFont="1" applyBorder="1" applyAlignment="1">
      <alignment horizontal="right" vertical="center" wrapText="1"/>
    </xf>
    <xf numFmtId="3" fontId="4" fillId="0" borderId="38" xfId="0" applyNumberFormat="1" applyFont="1" applyBorder="1" applyAlignment="1">
      <alignment horizontal="right" vertical="center" wrapText="1"/>
    </xf>
    <xf numFmtId="3" fontId="4" fillId="0" borderId="39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33FF"/>
      <color rgb="FFFFD200"/>
      <color rgb="FFD4A300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2" tint="-9.9978637043366805E-2"/>
  </sheetPr>
  <dimension ref="A1:XFB221"/>
  <sheetViews>
    <sheetView showGridLines="0" workbookViewId="0">
      <pane ySplit="5" topLeftCell="A102" activePane="bottomLeft" state="frozen"/>
      <selection pane="bottomLeft" activeCell="C49" sqref="C49:C50"/>
    </sheetView>
  </sheetViews>
  <sheetFormatPr defaultColWidth="0" defaultRowHeight="11.25" zeroHeight="1" x14ac:dyDescent="0.25"/>
  <cols>
    <col min="1" max="1" width="2.85546875" style="1" customWidth="1"/>
    <col min="2" max="2" width="4.5703125" style="1" customWidth="1"/>
    <col min="3" max="3" width="43" style="4" customWidth="1"/>
    <col min="4" max="4" width="10.5703125" style="1" customWidth="1"/>
    <col min="5" max="5" width="6.85546875" style="1" customWidth="1"/>
    <col min="6" max="6" width="11.28515625" style="3" customWidth="1"/>
    <col min="7" max="7" width="10.140625" style="3" customWidth="1"/>
    <col min="8" max="8" width="8.140625" style="3" customWidth="1"/>
    <col min="9" max="9" width="9.5703125" style="3" customWidth="1"/>
    <col min="10" max="10" width="16.140625" style="5" customWidth="1"/>
    <col min="11" max="13" width="16.140625" style="5" bestFit="1" customWidth="1"/>
    <col min="14" max="14" width="11" style="161" customWidth="1"/>
    <col min="15" max="15" width="5.85546875" style="161" customWidth="1"/>
    <col min="16" max="16380" width="9.140625" style="1" hidden="1"/>
    <col min="16381" max="16381" width="3.7109375" style="1" hidden="1"/>
    <col min="16382" max="16384" width="5.85546875" style="1" hidden="1"/>
  </cols>
  <sheetData>
    <row r="1" spans="2:15 16382:16382" ht="8.25" customHeight="1" thickBot="1" x14ac:dyDescent="0.3"/>
    <row r="2" spans="2:15 16382:16382" ht="21" customHeight="1" thickBot="1" x14ac:dyDescent="0.3">
      <c r="B2" s="165" t="s">
        <v>818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7"/>
    </row>
    <row r="3" spans="2:15 16382:16382" ht="8.25" customHeight="1" thickBot="1" x14ac:dyDescent="0.3"/>
    <row r="4" spans="2:15 16382:16382" ht="28.5" customHeight="1" thickBot="1" x14ac:dyDescent="0.3">
      <c r="B4" s="110" t="s">
        <v>312</v>
      </c>
      <c r="C4" s="111" t="s">
        <v>313</v>
      </c>
      <c r="D4" s="111" t="s">
        <v>314</v>
      </c>
      <c r="E4" s="110" t="s">
        <v>315</v>
      </c>
      <c r="F4" s="112" t="s">
        <v>435</v>
      </c>
      <c r="G4" s="112" t="s">
        <v>317</v>
      </c>
      <c r="H4" s="112" t="s">
        <v>318</v>
      </c>
      <c r="I4" s="113" t="s">
        <v>319</v>
      </c>
      <c r="J4" s="114" t="s">
        <v>320</v>
      </c>
      <c r="K4" s="114" t="s">
        <v>2</v>
      </c>
      <c r="L4" s="114" t="s">
        <v>436</v>
      </c>
      <c r="M4" s="114" t="s">
        <v>437</v>
      </c>
    </row>
    <row r="5" spans="2:15 16382:16382" s="2" customFormat="1" ht="15.75" customHeight="1" x14ac:dyDescent="0.25">
      <c r="B5" s="193" t="s">
        <v>565</v>
      </c>
      <c r="C5" s="194"/>
      <c r="D5" s="194"/>
      <c r="E5" s="194"/>
      <c r="F5" s="108" t="s">
        <v>322</v>
      </c>
      <c r="G5" s="216" t="s">
        <v>565</v>
      </c>
      <c r="H5" s="217"/>
      <c r="I5" s="109" t="s">
        <v>322</v>
      </c>
      <c r="J5" s="141"/>
      <c r="K5" s="142"/>
      <c r="L5" s="142"/>
      <c r="M5" s="143" t="s">
        <v>524</v>
      </c>
      <c r="N5" s="161"/>
      <c r="O5" s="161"/>
      <c r="XFB5" s="1"/>
    </row>
    <row r="6" spans="2:15 16382:16382" ht="26.25" customHeight="1" x14ac:dyDescent="0.25">
      <c r="B6" s="189">
        <v>1</v>
      </c>
      <c r="C6" s="202" t="s">
        <v>574</v>
      </c>
      <c r="D6" s="189" t="s">
        <v>415</v>
      </c>
      <c r="E6" s="19" t="s">
        <v>32</v>
      </c>
      <c r="F6" s="207">
        <v>527.85</v>
      </c>
      <c r="G6" s="20" t="s">
        <v>442</v>
      </c>
      <c r="H6" s="20" t="s">
        <v>0</v>
      </c>
      <c r="I6" s="26">
        <v>262.35000000000002</v>
      </c>
      <c r="J6" s="27">
        <v>26234999.999999974</v>
      </c>
      <c r="K6" s="27">
        <v>17953618.655427288</v>
      </c>
      <c r="L6" s="27">
        <v>17492244.947312441</v>
      </c>
      <c r="M6" s="56">
        <f>SUM(J6:L6)</f>
        <v>61680863.602739707</v>
      </c>
    </row>
    <row r="7" spans="2:15 16382:16382" ht="26.25" customHeight="1" x14ac:dyDescent="0.25">
      <c r="B7" s="203"/>
      <c r="C7" s="218"/>
      <c r="D7" s="203"/>
      <c r="E7" s="19" t="s">
        <v>33</v>
      </c>
      <c r="F7" s="207"/>
      <c r="G7" s="47" t="s">
        <v>440</v>
      </c>
      <c r="H7" s="47" t="s">
        <v>6</v>
      </c>
      <c r="I7" s="47">
        <v>265.5</v>
      </c>
      <c r="J7" s="27">
        <v>26550000</v>
      </c>
      <c r="K7" s="49">
        <v>44524337.761857376</v>
      </c>
      <c r="L7" s="49">
        <v>22899141.847731661</v>
      </c>
      <c r="M7" s="56">
        <f>SUM(J7:L7)</f>
        <v>93973479.60958904</v>
      </c>
    </row>
    <row r="8" spans="2:15 16382:16382" ht="23.25" customHeight="1" x14ac:dyDescent="0.25">
      <c r="B8" s="190"/>
      <c r="C8" s="219"/>
      <c r="D8" s="190"/>
      <c r="E8" s="25" t="s">
        <v>45</v>
      </c>
      <c r="F8" s="26">
        <v>100</v>
      </c>
      <c r="G8" s="20" t="s">
        <v>443</v>
      </c>
      <c r="H8" s="20" t="s">
        <v>0</v>
      </c>
      <c r="I8" s="20">
        <v>100</v>
      </c>
      <c r="J8" s="27">
        <v>5000000.0000000009</v>
      </c>
      <c r="K8" s="22">
        <v>3935898.8598281099</v>
      </c>
      <c r="L8" s="22">
        <v>4595625.1401718901</v>
      </c>
      <c r="M8" s="56">
        <f>SUM(J8:L8)</f>
        <v>13531524</v>
      </c>
    </row>
    <row r="9" spans="2:15 16382:16382" ht="22.5" customHeight="1" x14ac:dyDescent="0.25">
      <c r="B9" s="189">
        <v>2</v>
      </c>
      <c r="C9" s="202" t="s">
        <v>575</v>
      </c>
      <c r="D9" s="189" t="s">
        <v>415</v>
      </c>
      <c r="E9" s="19" t="s">
        <v>34</v>
      </c>
      <c r="F9" s="198">
        <v>540</v>
      </c>
      <c r="G9" s="20" t="s">
        <v>444</v>
      </c>
      <c r="H9" s="20" t="s">
        <v>0</v>
      </c>
      <c r="I9" s="20">
        <v>284</v>
      </c>
      <c r="J9" s="27">
        <v>23114151.260273978</v>
      </c>
      <c r="K9" s="22">
        <v>8241978.5342000369</v>
      </c>
      <c r="L9" s="22">
        <v>4494477.6575807855</v>
      </c>
      <c r="M9" s="56">
        <f>SUM(J9:L9)</f>
        <v>35850607.452054799</v>
      </c>
    </row>
    <row r="10" spans="2:15 16382:16382" ht="22.5" customHeight="1" x14ac:dyDescent="0.25">
      <c r="B10" s="190"/>
      <c r="C10" s="192"/>
      <c r="D10" s="190"/>
      <c r="E10" s="19" t="s">
        <v>35</v>
      </c>
      <c r="F10" s="199"/>
      <c r="G10" s="20" t="s">
        <v>62</v>
      </c>
      <c r="H10" s="20" t="s">
        <v>6</v>
      </c>
      <c r="I10" s="20">
        <v>256</v>
      </c>
      <c r="J10" s="27">
        <v>25600000.000000007</v>
      </c>
      <c r="K10" s="22">
        <v>8909781.1225835979</v>
      </c>
      <c r="L10" s="22">
        <v>3708080.0828958531</v>
      </c>
      <c r="M10" s="56">
        <f>SUM(J10:L10)</f>
        <v>38217861.205479458</v>
      </c>
    </row>
    <row r="11" spans="2:15 16382:16382" ht="12" thickBot="1" x14ac:dyDescent="0.3"/>
    <row r="12" spans="2:15 16382:16382" s="2" customFormat="1" ht="22.5" customHeight="1" thickBot="1" x14ac:dyDescent="0.3">
      <c r="D12" s="186" t="s">
        <v>415</v>
      </c>
      <c r="E12" s="188"/>
      <c r="F12" s="195" t="s">
        <v>3</v>
      </c>
      <c r="G12" s="196"/>
      <c r="H12" s="197"/>
      <c r="I12" s="59" t="s">
        <v>681</v>
      </c>
      <c r="J12" s="77">
        <f>SUM(J6:J11)</f>
        <v>106499151.26027396</v>
      </c>
      <c r="K12" s="77">
        <f>SUM(K6:K11)</f>
        <v>83565614.933896407</v>
      </c>
      <c r="L12" s="77">
        <f>SUM(L6:L11)</f>
        <v>53189569.675692633</v>
      </c>
      <c r="M12" s="77">
        <f>SUM(M6:M11)</f>
        <v>243254335.86986297</v>
      </c>
      <c r="N12" s="162">
        <f>SUM(J12:L12)</f>
        <v>243254335.86986297</v>
      </c>
      <c r="O12" s="161" t="b">
        <f>M12=N12</f>
        <v>1</v>
      </c>
      <c r="XFB12" s="1"/>
    </row>
    <row r="13" spans="2:15 16382:16382" x14ac:dyDescent="0.25">
      <c r="J13" s="151"/>
      <c r="K13" s="76">
        <f>SUM(K12:L12)</f>
        <v>136755184.60958904</v>
      </c>
      <c r="L13" s="151"/>
    </row>
    <row r="14" spans="2:15 16382:16382" x14ac:dyDescent="0.25"/>
    <row r="15" spans="2:15 16382:16382" x14ac:dyDescent="0.25"/>
    <row r="16" spans="2:15 16382:16382" ht="12" thickBot="1" x14ac:dyDescent="0.3"/>
    <row r="17" spans="2:15 16382:16382" ht="28.5" customHeight="1" thickBot="1" x14ac:dyDescent="0.3">
      <c r="B17" s="110" t="s">
        <v>312</v>
      </c>
      <c r="C17" s="111" t="s">
        <v>313</v>
      </c>
      <c r="D17" s="111" t="s">
        <v>314</v>
      </c>
      <c r="E17" s="110" t="s">
        <v>315</v>
      </c>
      <c r="F17" s="112" t="s">
        <v>435</v>
      </c>
      <c r="G17" s="112" t="s">
        <v>317</v>
      </c>
      <c r="H17" s="112" t="s">
        <v>318</v>
      </c>
      <c r="I17" s="113" t="s">
        <v>319</v>
      </c>
      <c r="J17" s="114" t="s">
        <v>320</v>
      </c>
      <c r="K17" s="114" t="s">
        <v>2</v>
      </c>
      <c r="L17" s="114" t="s">
        <v>436</v>
      </c>
      <c r="M17" s="114" t="s">
        <v>437</v>
      </c>
    </row>
    <row r="18" spans="2:15 16382:16382" s="2" customFormat="1" ht="15.75" customHeight="1" x14ac:dyDescent="0.25">
      <c r="B18" s="193" t="s">
        <v>565</v>
      </c>
      <c r="C18" s="194"/>
      <c r="D18" s="194"/>
      <c r="E18" s="194"/>
      <c r="F18" s="50" t="s">
        <v>322</v>
      </c>
      <c r="G18" s="200" t="s">
        <v>565</v>
      </c>
      <c r="H18" s="201"/>
      <c r="I18" s="51" t="s">
        <v>322</v>
      </c>
      <c r="J18" s="141"/>
      <c r="K18" s="142"/>
      <c r="L18" s="142"/>
      <c r="M18" s="143" t="s">
        <v>524</v>
      </c>
      <c r="N18" s="161"/>
      <c r="O18" s="161"/>
      <c r="XFB18" s="1"/>
    </row>
    <row r="19" spans="2:15 16382:16382" ht="25.5" customHeight="1" x14ac:dyDescent="0.25">
      <c r="B19" s="19">
        <v>1</v>
      </c>
      <c r="C19" s="35" t="s">
        <v>576</v>
      </c>
      <c r="D19" s="19" t="s">
        <v>398</v>
      </c>
      <c r="E19" s="19" t="s">
        <v>48</v>
      </c>
      <c r="F19" s="20">
        <v>47.25</v>
      </c>
      <c r="G19" s="20" t="s">
        <v>49</v>
      </c>
      <c r="H19" s="20" t="s">
        <v>0</v>
      </c>
      <c r="I19" s="20">
        <v>47.25</v>
      </c>
      <c r="J19" s="22">
        <v>3545230.6027397253</v>
      </c>
      <c r="K19" s="22">
        <v>12719494.300475791</v>
      </c>
      <c r="L19" s="22">
        <v>12566353.665277634</v>
      </c>
      <c r="M19" s="56">
        <f>SUM(J19:L19)</f>
        <v>28831078.56849315</v>
      </c>
    </row>
    <row r="20" spans="2:15 16382:16382" ht="12" thickBot="1" x14ac:dyDescent="0.3"/>
    <row r="21" spans="2:15 16382:16382" s="2" customFormat="1" ht="22.5" customHeight="1" thickBot="1" x14ac:dyDescent="0.3">
      <c r="D21" s="186" t="s">
        <v>515</v>
      </c>
      <c r="E21" s="188"/>
      <c r="F21" s="195" t="s">
        <v>3</v>
      </c>
      <c r="G21" s="196"/>
      <c r="H21" s="197"/>
      <c r="I21" s="59" t="s">
        <v>681</v>
      </c>
      <c r="J21" s="77">
        <f>SUM(J19:J20)</f>
        <v>3545230.6027397253</v>
      </c>
      <c r="K21" s="77">
        <f>SUM(K19:K20)</f>
        <v>12719494.300475791</v>
      </c>
      <c r="L21" s="77">
        <f>SUM(L19:L20)</f>
        <v>12566353.665277634</v>
      </c>
      <c r="M21" s="77">
        <f>SUM(M19:M20)</f>
        <v>28831078.56849315</v>
      </c>
      <c r="N21" s="162">
        <f>SUM(J21:L21)</f>
        <v>28831078.56849315</v>
      </c>
      <c r="O21" s="161" t="b">
        <f>M21=N21</f>
        <v>1</v>
      </c>
      <c r="XFB21" s="1"/>
    </row>
    <row r="22" spans="2:15 16382:16382" x14ac:dyDescent="0.25">
      <c r="J22" s="151"/>
      <c r="K22" s="76">
        <f>SUM(K21:L21)</f>
        <v>25285847.965753425</v>
      </c>
      <c r="L22" s="151"/>
    </row>
    <row r="23" spans="2:15 16382:16382" x14ac:dyDescent="0.25"/>
    <row r="24" spans="2:15 16382:16382" x14ac:dyDescent="0.25"/>
    <row r="25" spans="2:15 16382:16382" ht="12" thickBot="1" x14ac:dyDescent="0.3"/>
    <row r="26" spans="2:15 16382:16382" ht="28.5" customHeight="1" thickBot="1" x14ac:dyDescent="0.3">
      <c r="B26" s="110" t="s">
        <v>312</v>
      </c>
      <c r="C26" s="111" t="s">
        <v>313</v>
      </c>
      <c r="D26" s="111" t="s">
        <v>314</v>
      </c>
      <c r="E26" s="110" t="s">
        <v>315</v>
      </c>
      <c r="F26" s="112" t="s">
        <v>435</v>
      </c>
      <c r="G26" s="112" t="s">
        <v>317</v>
      </c>
      <c r="H26" s="112" t="s">
        <v>318</v>
      </c>
      <c r="I26" s="113" t="s">
        <v>319</v>
      </c>
      <c r="J26" s="114" t="s">
        <v>320</v>
      </c>
      <c r="K26" s="114" t="s">
        <v>2</v>
      </c>
      <c r="L26" s="114" t="s">
        <v>436</v>
      </c>
      <c r="M26" s="114" t="s">
        <v>437</v>
      </c>
    </row>
    <row r="27" spans="2:15 16382:16382" s="2" customFormat="1" ht="15.75" customHeight="1" x14ac:dyDescent="0.25">
      <c r="B27" s="193" t="s">
        <v>565</v>
      </c>
      <c r="C27" s="194"/>
      <c r="D27" s="194"/>
      <c r="E27" s="194"/>
      <c r="F27" s="50" t="s">
        <v>322</v>
      </c>
      <c r="G27" s="200" t="s">
        <v>565</v>
      </c>
      <c r="H27" s="201"/>
      <c r="I27" s="51" t="s">
        <v>322</v>
      </c>
      <c r="J27" s="141"/>
      <c r="K27" s="142"/>
      <c r="L27" s="142"/>
      <c r="M27" s="143" t="s">
        <v>524</v>
      </c>
      <c r="N27" s="161"/>
      <c r="O27" s="161"/>
      <c r="XFB27" s="1"/>
    </row>
    <row r="28" spans="2:15 16382:16382" ht="26.25" customHeight="1" x14ac:dyDescent="0.25">
      <c r="B28" s="19">
        <v>1</v>
      </c>
      <c r="C28" s="35" t="s">
        <v>759</v>
      </c>
      <c r="D28" s="19" t="s">
        <v>414</v>
      </c>
      <c r="E28" s="20" t="s">
        <v>46</v>
      </c>
      <c r="F28" s="20">
        <v>50</v>
      </c>
      <c r="G28" s="20" t="s">
        <v>446</v>
      </c>
      <c r="H28" s="20" t="s">
        <v>0</v>
      </c>
      <c r="I28" s="20">
        <v>50</v>
      </c>
      <c r="J28" s="22">
        <v>698974.78082191735</v>
      </c>
      <c r="K28" s="22">
        <v>2024784.1260921371</v>
      </c>
      <c r="L28" s="22">
        <v>2077556.8739078629</v>
      </c>
      <c r="M28" s="56">
        <f>SUM(J28:L28)</f>
        <v>4801315.7808219176</v>
      </c>
    </row>
    <row r="29" spans="2:15 16382:16382" ht="26.25" customHeight="1" x14ac:dyDescent="0.25">
      <c r="B29" s="57">
        <v>2</v>
      </c>
      <c r="C29" s="133" t="s">
        <v>760</v>
      </c>
      <c r="D29" s="19" t="s">
        <v>414</v>
      </c>
      <c r="E29" s="20" t="s">
        <v>47</v>
      </c>
      <c r="F29" s="20">
        <v>50</v>
      </c>
      <c r="G29" s="20" t="s">
        <v>447</v>
      </c>
      <c r="H29" s="20" t="s">
        <v>0</v>
      </c>
      <c r="I29" s="20">
        <v>50</v>
      </c>
      <c r="J29" s="22">
        <v>5000000</v>
      </c>
      <c r="K29" s="22">
        <v>11699686.571268536</v>
      </c>
      <c r="L29" s="22">
        <v>11061875.086265713</v>
      </c>
      <c r="M29" s="56">
        <f>SUM(J29:L29)</f>
        <v>27761561.657534249</v>
      </c>
    </row>
    <row r="30" spans="2:15 16382:16382" ht="22.5" customHeight="1" x14ac:dyDescent="0.25">
      <c r="B30" s="175">
        <v>3</v>
      </c>
      <c r="C30" s="176" t="s">
        <v>777</v>
      </c>
      <c r="D30" s="182"/>
      <c r="E30" s="19" t="s">
        <v>30</v>
      </c>
      <c r="F30" s="171">
        <v>198</v>
      </c>
      <c r="G30" s="20" t="s">
        <v>31</v>
      </c>
      <c r="H30" s="20" t="s">
        <v>6</v>
      </c>
      <c r="I30" s="20">
        <v>67.13</v>
      </c>
      <c r="J30" s="22">
        <v>0</v>
      </c>
      <c r="K30" s="22">
        <v>-1.9215612705439738E-4</v>
      </c>
      <c r="L30" s="22">
        <v>1.9215612705439738E-4</v>
      </c>
      <c r="M30" s="56">
        <f>SUM(J30:L30)</f>
        <v>0</v>
      </c>
    </row>
    <row r="31" spans="2:15 16382:16382" ht="12" thickBot="1" x14ac:dyDescent="0.3"/>
    <row r="32" spans="2:15 16382:16382" s="2" customFormat="1" ht="22.5" customHeight="1" thickBot="1" x14ac:dyDescent="0.3">
      <c r="D32" s="186" t="s">
        <v>414</v>
      </c>
      <c r="E32" s="188"/>
      <c r="F32" s="195" t="s">
        <v>3</v>
      </c>
      <c r="G32" s="196"/>
      <c r="H32" s="197"/>
      <c r="I32" s="59" t="s">
        <v>681</v>
      </c>
      <c r="J32" s="77">
        <f>SUM(J28:J31)</f>
        <v>5698974.7808219176</v>
      </c>
      <c r="K32" s="77">
        <f>SUM(K28:K31)</f>
        <v>13724470.697168518</v>
      </c>
      <c r="L32" s="77">
        <f>SUM(L28:L31)</f>
        <v>13139431.960365731</v>
      </c>
      <c r="M32" s="77">
        <f>SUM(M28:M31)</f>
        <v>32562877.438356169</v>
      </c>
      <c r="N32" s="162">
        <f>SUM(J32:L32)</f>
        <v>32562877.438356165</v>
      </c>
      <c r="O32" s="161" t="b">
        <f>M32=N32</f>
        <v>1</v>
      </c>
      <c r="XFB32" s="1"/>
    </row>
    <row r="33" spans="2:15 16382:16382" x14ac:dyDescent="0.25">
      <c r="J33" s="151"/>
      <c r="K33" s="76">
        <f>SUM(K32:L32)</f>
        <v>26863902.657534249</v>
      </c>
      <c r="L33" s="151"/>
    </row>
    <row r="34" spans="2:15 16382:16382" x14ac:dyDescent="0.25"/>
    <row r="35" spans="2:15 16382:16382" x14ac:dyDescent="0.25"/>
    <row r="36" spans="2:15 16382:16382" ht="12" thickBot="1" x14ac:dyDescent="0.3"/>
    <row r="37" spans="2:15 16382:16382" ht="28.5" customHeight="1" thickBot="1" x14ac:dyDescent="0.3">
      <c r="B37" s="110" t="s">
        <v>312</v>
      </c>
      <c r="C37" s="111" t="s">
        <v>313</v>
      </c>
      <c r="D37" s="111" t="s">
        <v>314</v>
      </c>
      <c r="E37" s="110" t="s">
        <v>315</v>
      </c>
      <c r="F37" s="112" t="s">
        <v>435</v>
      </c>
      <c r="G37" s="112" t="s">
        <v>317</v>
      </c>
      <c r="H37" s="112" t="s">
        <v>318</v>
      </c>
      <c r="I37" s="113" t="s">
        <v>319</v>
      </c>
      <c r="J37" s="114" t="s">
        <v>320</v>
      </c>
      <c r="K37" s="114" t="s">
        <v>2</v>
      </c>
      <c r="L37" s="114" t="s">
        <v>436</v>
      </c>
      <c r="M37" s="114" t="s">
        <v>437</v>
      </c>
    </row>
    <row r="38" spans="2:15 16382:16382" s="2" customFormat="1" ht="15.75" customHeight="1" x14ac:dyDescent="0.25">
      <c r="B38" s="193" t="s">
        <v>565</v>
      </c>
      <c r="C38" s="194"/>
      <c r="D38" s="194"/>
      <c r="E38" s="194"/>
      <c r="F38" s="50" t="s">
        <v>322</v>
      </c>
      <c r="G38" s="200" t="s">
        <v>565</v>
      </c>
      <c r="H38" s="201"/>
      <c r="I38" s="51" t="s">
        <v>322</v>
      </c>
      <c r="J38" s="141"/>
      <c r="K38" s="142"/>
      <c r="L38" s="142"/>
      <c r="M38" s="143" t="s">
        <v>524</v>
      </c>
      <c r="N38" s="161"/>
      <c r="O38" s="161"/>
      <c r="XFB38" s="1"/>
    </row>
    <row r="39" spans="2:15 16382:16382" ht="26.25" customHeight="1" x14ac:dyDescent="0.25">
      <c r="B39" s="19">
        <v>1</v>
      </c>
      <c r="C39" s="35" t="s">
        <v>614</v>
      </c>
      <c r="D39" s="19" t="s">
        <v>466</v>
      </c>
      <c r="E39" s="19" t="s">
        <v>53</v>
      </c>
      <c r="F39" s="20">
        <v>50</v>
      </c>
      <c r="G39" s="20" t="s">
        <v>456</v>
      </c>
      <c r="H39" s="20" t="s">
        <v>0</v>
      </c>
      <c r="I39" s="20">
        <v>50</v>
      </c>
      <c r="J39" s="22">
        <v>183740.87671232875</v>
      </c>
      <c r="K39" s="22">
        <v>342040.74805066618</v>
      </c>
      <c r="L39" s="22">
        <v>381137.25194933382</v>
      </c>
      <c r="M39" s="56">
        <f>SUM(J39:L39)</f>
        <v>906918.87671232875</v>
      </c>
    </row>
    <row r="40" spans="2:15 16382:16382" ht="12" thickBot="1" x14ac:dyDescent="0.3"/>
    <row r="41" spans="2:15 16382:16382" s="2" customFormat="1" ht="22.5" customHeight="1" thickBot="1" x14ac:dyDescent="0.3">
      <c r="D41" s="186" t="s">
        <v>466</v>
      </c>
      <c r="E41" s="188"/>
      <c r="F41" s="195" t="s">
        <v>3</v>
      </c>
      <c r="G41" s="196"/>
      <c r="H41" s="197"/>
      <c r="I41" s="59" t="s">
        <v>681</v>
      </c>
      <c r="J41" s="77">
        <f>SUM(J39:J40)</f>
        <v>183740.87671232875</v>
      </c>
      <c r="K41" s="77">
        <f>SUM(K39:K40)</f>
        <v>342040.74805066618</v>
      </c>
      <c r="L41" s="77">
        <f>SUM(L39:L40)</f>
        <v>381137.25194933382</v>
      </c>
      <c r="M41" s="77">
        <f>SUM(M39:M40)</f>
        <v>906918.87671232875</v>
      </c>
      <c r="N41" s="162">
        <f>SUM(J41:L41)</f>
        <v>906918.87671232875</v>
      </c>
      <c r="O41" s="161" t="b">
        <f>M41=N41</f>
        <v>1</v>
      </c>
      <c r="XFB41" s="1"/>
    </row>
    <row r="42" spans="2:15 16382:16382" x14ac:dyDescent="0.25">
      <c r="J42" s="151"/>
      <c r="K42" s="76">
        <f>SUM(K41:L41)</f>
        <v>723178</v>
      </c>
      <c r="L42" s="151"/>
    </row>
    <row r="43" spans="2:15 16382:16382" x14ac:dyDescent="0.25">
      <c r="K43" s="76"/>
    </row>
    <row r="44" spans="2:15 16382:16382" x14ac:dyDescent="0.25">
      <c r="K44" s="76"/>
    </row>
    <row r="45" spans="2:15 16382:16382" ht="12" thickBot="1" x14ac:dyDescent="0.3"/>
    <row r="46" spans="2:15 16382:16382" ht="28.5" customHeight="1" thickBot="1" x14ac:dyDescent="0.3">
      <c r="B46" s="110" t="s">
        <v>312</v>
      </c>
      <c r="C46" s="111" t="s">
        <v>313</v>
      </c>
      <c r="D46" s="111" t="s">
        <v>314</v>
      </c>
      <c r="E46" s="110" t="s">
        <v>315</v>
      </c>
      <c r="F46" s="112" t="s">
        <v>435</v>
      </c>
      <c r="G46" s="112" t="s">
        <v>317</v>
      </c>
      <c r="H46" s="112" t="s">
        <v>318</v>
      </c>
      <c r="I46" s="113" t="s">
        <v>319</v>
      </c>
      <c r="J46" s="114" t="s">
        <v>320</v>
      </c>
      <c r="K46" s="114" t="s">
        <v>2</v>
      </c>
      <c r="L46" s="114" t="s">
        <v>436</v>
      </c>
      <c r="M46" s="114" t="s">
        <v>437</v>
      </c>
    </row>
    <row r="47" spans="2:15 16382:16382" s="2" customFormat="1" ht="15.75" customHeight="1" x14ac:dyDescent="0.25">
      <c r="B47" s="193" t="s">
        <v>565</v>
      </c>
      <c r="C47" s="194"/>
      <c r="D47" s="194"/>
      <c r="E47" s="194"/>
      <c r="F47" s="50" t="s">
        <v>322</v>
      </c>
      <c r="G47" s="200" t="s">
        <v>565</v>
      </c>
      <c r="H47" s="201"/>
      <c r="I47" s="51" t="s">
        <v>322</v>
      </c>
      <c r="J47" s="141"/>
      <c r="K47" s="142"/>
      <c r="L47" s="142"/>
      <c r="M47" s="143" t="s">
        <v>524</v>
      </c>
      <c r="N47" s="161"/>
      <c r="O47" s="161"/>
      <c r="XFB47" s="1"/>
    </row>
    <row r="48" spans="2:15 16382:16382" ht="27.75" customHeight="1" x14ac:dyDescent="0.25">
      <c r="B48" s="19">
        <v>1</v>
      </c>
      <c r="C48" s="35" t="s">
        <v>615</v>
      </c>
      <c r="D48" s="19" t="s">
        <v>382</v>
      </c>
      <c r="E48" s="19" t="s">
        <v>286</v>
      </c>
      <c r="F48" s="20">
        <v>103.27</v>
      </c>
      <c r="G48" s="20" t="s">
        <v>21</v>
      </c>
      <c r="H48" s="20" t="s">
        <v>137</v>
      </c>
      <c r="I48" s="20">
        <v>37.840000000000003</v>
      </c>
      <c r="J48" s="22">
        <v>2275278.5342465751</v>
      </c>
      <c r="K48" s="22">
        <v>5857913.995264966</v>
      </c>
      <c r="L48" s="22">
        <v>6238864.004735034</v>
      </c>
      <c r="M48" s="56">
        <f>SUM(J48:L48)</f>
        <v>14372056.534246575</v>
      </c>
    </row>
    <row r="49" spans="2:15 16382:16382" ht="22.5" customHeight="1" x14ac:dyDescent="0.25">
      <c r="B49" s="189">
        <v>2</v>
      </c>
      <c r="C49" s="202" t="s">
        <v>616</v>
      </c>
      <c r="D49" s="189" t="s">
        <v>382</v>
      </c>
      <c r="E49" s="19" t="s">
        <v>27</v>
      </c>
      <c r="F49" s="198">
        <v>444.15</v>
      </c>
      <c r="G49" s="20" t="s">
        <v>28</v>
      </c>
      <c r="H49" s="20" t="s">
        <v>0</v>
      </c>
      <c r="I49" s="20">
        <v>216.45</v>
      </c>
      <c r="J49" s="22">
        <v>21645000</v>
      </c>
      <c r="K49" s="22">
        <v>21280225.309502907</v>
      </c>
      <c r="L49" s="22">
        <v>12042054.077483391</v>
      </c>
      <c r="M49" s="56">
        <f>SUM(J49:L49)</f>
        <v>54967279.3869863</v>
      </c>
    </row>
    <row r="50" spans="2:15 16382:16382" ht="22.5" customHeight="1" x14ac:dyDescent="0.25">
      <c r="B50" s="190"/>
      <c r="C50" s="192"/>
      <c r="D50" s="190"/>
      <c r="E50" s="19" t="s">
        <v>29</v>
      </c>
      <c r="F50" s="199"/>
      <c r="G50" s="20" t="s">
        <v>450</v>
      </c>
      <c r="H50" s="20" t="s">
        <v>6</v>
      </c>
      <c r="I50" s="20">
        <v>227.7</v>
      </c>
      <c r="J50" s="22">
        <v>22769999.999999996</v>
      </c>
      <c r="K50" s="22">
        <v>21807333.469947089</v>
      </c>
      <c r="L50" s="22">
        <v>12206379.002655659</v>
      </c>
      <c r="M50" s="56">
        <f>SUM(J50:L50)</f>
        <v>56783712.47260274</v>
      </c>
    </row>
    <row r="51" spans="2:15 16382:16382" ht="12" thickBot="1" x14ac:dyDescent="0.3"/>
    <row r="52" spans="2:15 16382:16382" s="2" customFormat="1" ht="22.5" customHeight="1" thickBot="1" x14ac:dyDescent="0.3">
      <c r="D52" s="186" t="s">
        <v>382</v>
      </c>
      <c r="E52" s="188"/>
      <c r="F52" s="195" t="s">
        <v>3</v>
      </c>
      <c r="G52" s="196"/>
      <c r="H52" s="197"/>
      <c r="I52" s="59" t="s">
        <v>681</v>
      </c>
      <c r="J52" s="77">
        <f>SUM(J48:J51)</f>
        <v>46690278.534246571</v>
      </c>
      <c r="K52" s="77">
        <f>SUM(K48:K51)</f>
        <v>48945472.774714962</v>
      </c>
      <c r="L52" s="77">
        <f>SUM(L48:L51)</f>
        <v>30487297.084874082</v>
      </c>
      <c r="M52" s="77">
        <f>SUM(M48:M51)</f>
        <v>126123048.39383562</v>
      </c>
      <c r="N52" s="162">
        <f>SUM(J52:L52)</f>
        <v>126123048.39383562</v>
      </c>
      <c r="O52" s="161" t="b">
        <f>M52=N52</f>
        <v>1</v>
      </c>
      <c r="XFB52" s="1"/>
    </row>
    <row r="53" spans="2:15 16382:16382" x14ac:dyDescent="0.25">
      <c r="J53" s="151"/>
      <c r="K53" s="76">
        <f>SUM(K52:L52)</f>
        <v>79432769.85958904</v>
      </c>
      <c r="L53" s="151"/>
    </row>
    <row r="54" spans="2:15 16382:16382" x14ac:dyDescent="0.25">
      <c r="K54" s="76"/>
    </row>
    <row r="55" spans="2:15 16382:16382" x14ac:dyDescent="0.25"/>
    <row r="56" spans="2:15 16382:16382" ht="12" thickBot="1" x14ac:dyDescent="0.3"/>
    <row r="57" spans="2:15 16382:16382" ht="28.5" customHeight="1" thickBot="1" x14ac:dyDescent="0.3">
      <c r="B57" s="110" t="s">
        <v>312</v>
      </c>
      <c r="C57" s="111" t="s">
        <v>313</v>
      </c>
      <c r="D57" s="111" t="s">
        <v>314</v>
      </c>
      <c r="E57" s="110" t="s">
        <v>315</v>
      </c>
      <c r="F57" s="112" t="s">
        <v>435</v>
      </c>
      <c r="G57" s="112" t="s">
        <v>317</v>
      </c>
      <c r="H57" s="112" t="s">
        <v>318</v>
      </c>
      <c r="I57" s="113" t="s">
        <v>319</v>
      </c>
      <c r="J57" s="114" t="s">
        <v>320</v>
      </c>
      <c r="K57" s="114" t="s">
        <v>2</v>
      </c>
      <c r="L57" s="114" t="s">
        <v>436</v>
      </c>
      <c r="M57" s="114" t="s">
        <v>437</v>
      </c>
    </row>
    <row r="58" spans="2:15 16382:16382" s="2" customFormat="1" ht="15.75" customHeight="1" x14ac:dyDescent="0.25">
      <c r="B58" s="193" t="s">
        <v>565</v>
      </c>
      <c r="C58" s="194"/>
      <c r="D58" s="194"/>
      <c r="E58" s="194"/>
      <c r="F58" s="50" t="s">
        <v>322</v>
      </c>
      <c r="G58" s="200" t="s">
        <v>565</v>
      </c>
      <c r="H58" s="201"/>
      <c r="I58" s="51" t="s">
        <v>322</v>
      </c>
      <c r="J58" s="141"/>
      <c r="K58" s="142"/>
      <c r="L58" s="142"/>
      <c r="M58" s="143" t="s">
        <v>524</v>
      </c>
      <c r="N58" s="161"/>
      <c r="O58" s="161"/>
      <c r="XFB58" s="1"/>
    </row>
    <row r="59" spans="2:15 16382:16382" ht="27" customHeight="1" x14ac:dyDescent="0.25">
      <c r="B59" s="19">
        <v>1</v>
      </c>
      <c r="C59" s="35" t="s">
        <v>622</v>
      </c>
      <c r="D59" s="19" t="s">
        <v>358</v>
      </c>
      <c r="E59" s="19" t="s">
        <v>52</v>
      </c>
      <c r="F59" s="20">
        <v>50</v>
      </c>
      <c r="G59" s="20" t="s">
        <v>456</v>
      </c>
      <c r="H59" s="20" t="s">
        <v>0</v>
      </c>
      <c r="I59" s="20">
        <v>50</v>
      </c>
      <c r="J59" s="22">
        <v>741604.87671232992</v>
      </c>
      <c r="K59" s="22">
        <v>1917098.8058688312</v>
      </c>
      <c r="L59" s="22">
        <v>1690584.1941311688</v>
      </c>
      <c r="M59" s="56">
        <f t="shared" ref="M59:M84" si="0">SUM(J59:L59)</f>
        <v>4349287.8767123297</v>
      </c>
    </row>
    <row r="60" spans="2:15 16382:16382" ht="25.5" customHeight="1" x14ac:dyDescent="0.25">
      <c r="B60" s="19">
        <v>2</v>
      </c>
      <c r="C60" s="35" t="s">
        <v>617</v>
      </c>
      <c r="D60" s="19" t="s">
        <v>358</v>
      </c>
      <c r="E60" s="19" t="s">
        <v>51</v>
      </c>
      <c r="F60" s="20">
        <v>50</v>
      </c>
      <c r="G60" s="20" t="s">
        <v>457</v>
      </c>
      <c r="H60" s="20" t="s">
        <v>0</v>
      </c>
      <c r="I60" s="20">
        <v>50</v>
      </c>
      <c r="J60" s="22">
        <v>1250000</v>
      </c>
      <c r="K60" s="22">
        <v>4196955.1301780809</v>
      </c>
      <c r="L60" s="22">
        <v>4191930.4485890414</v>
      </c>
      <c r="M60" s="56">
        <f t="shared" si="0"/>
        <v>9638885.5787671227</v>
      </c>
    </row>
    <row r="61" spans="2:15 16382:16382" ht="24.75" customHeight="1" x14ac:dyDescent="0.25">
      <c r="B61" s="19">
        <v>3</v>
      </c>
      <c r="C61" s="35" t="s">
        <v>618</v>
      </c>
      <c r="D61" s="19" t="s">
        <v>358</v>
      </c>
      <c r="E61" s="19" t="s">
        <v>50</v>
      </c>
      <c r="F61" s="20">
        <v>49.5</v>
      </c>
      <c r="G61" s="20" t="s">
        <v>458</v>
      </c>
      <c r="H61" s="20" t="s">
        <v>0</v>
      </c>
      <c r="I61" s="20">
        <v>49.5</v>
      </c>
      <c r="J61" s="22">
        <v>6234.8630136996508</v>
      </c>
      <c r="K61" s="22">
        <v>576.88322762235384</v>
      </c>
      <c r="L61" s="22">
        <v>577.11677237764616</v>
      </c>
      <c r="M61" s="56">
        <f t="shared" si="0"/>
        <v>7388.8630136996508</v>
      </c>
    </row>
    <row r="62" spans="2:15 16382:16382" ht="26.25" customHeight="1" x14ac:dyDescent="0.25">
      <c r="B62" s="19">
        <v>4</v>
      </c>
      <c r="C62" s="35" t="s">
        <v>619</v>
      </c>
      <c r="D62" s="19" t="s">
        <v>358</v>
      </c>
      <c r="E62" s="19" t="s">
        <v>291</v>
      </c>
      <c r="F62" s="20">
        <v>275.73</v>
      </c>
      <c r="G62" s="20" t="s">
        <v>459</v>
      </c>
      <c r="H62" s="20" t="s">
        <v>0</v>
      </c>
      <c r="I62" s="20">
        <v>206.8</v>
      </c>
      <c r="J62" s="22">
        <v>5182100.7260273956</v>
      </c>
      <c r="K62" s="22">
        <v>5696485.8286834303</v>
      </c>
      <c r="L62" s="22">
        <v>6727497.1713165697</v>
      </c>
      <c r="M62" s="56">
        <f t="shared" si="0"/>
        <v>17606083.726027396</v>
      </c>
    </row>
    <row r="63" spans="2:15 16382:16382" ht="27" customHeight="1" x14ac:dyDescent="0.25">
      <c r="B63" s="19">
        <v>5</v>
      </c>
      <c r="C63" s="35" t="s">
        <v>620</v>
      </c>
      <c r="D63" s="19" t="s">
        <v>358</v>
      </c>
      <c r="E63" s="19" t="s">
        <v>292</v>
      </c>
      <c r="F63" s="20">
        <v>270.45</v>
      </c>
      <c r="G63" s="20" t="s">
        <v>460</v>
      </c>
      <c r="H63" s="20" t="s">
        <v>0</v>
      </c>
      <c r="I63" s="20">
        <v>156.15</v>
      </c>
      <c r="J63" s="22">
        <v>3906279.2328767143</v>
      </c>
      <c r="K63" s="22">
        <v>3889241.5501508722</v>
      </c>
      <c r="L63" s="22">
        <v>4666483.4498491278</v>
      </c>
      <c r="M63" s="56">
        <f t="shared" si="0"/>
        <v>12462004.232876714</v>
      </c>
    </row>
    <row r="64" spans="2:15 16382:16382" ht="27" customHeight="1" x14ac:dyDescent="0.25">
      <c r="B64" s="19">
        <v>6</v>
      </c>
      <c r="C64" s="35" t="s">
        <v>621</v>
      </c>
      <c r="D64" s="19" t="s">
        <v>358</v>
      </c>
      <c r="E64" s="19" t="s">
        <v>293</v>
      </c>
      <c r="F64" s="20">
        <v>170.86</v>
      </c>
      <c r="G64" s="20" t="s">
        <v>461</v>
      </c>
      <c r="H64" s="20" t="s">
        <v>0</v>
      </c>
      <c r="I64" s="20">
        <v>67.930000000000007</v>
      </c>
      <c r="J64" s="22">
        <v>417860.54794520512</v>
      </c>
      <c r="K64" s="22">
        <v>252003.71562469529</v>
      </c>
      <c r="L64" s="22">
        <v>315380.28437530471</v>
      </c>
      <c r="M64" s="56">
        <f t="shared" si="0"/>
        <v>985244.54794520512</v>
      </c>
    </row>
    <row r="65" spans="2:13" ht="28.5" customHeight="1" x14ac:dyDescent="0.25">
      <c r="B65" s="19">
        <v>7</v>
      </c>
      <c r="C65" s="35" t="s">
        <v>623</v>
      </c>
      <c r="D65" s="19" t="s">
        <v>358</v>
      </c>
      <c r="E65" s="19" t="s">
        <v>294</v>
      </c>
      <c r="F65" s="20">
        <v>114.27</v>
      </c>
      <c r="G65" s="20" t="s">
        <v>462</v>
      </c>
      <c r="H65" s="20" t="s">
        <v>0</v>
      </c>
      <c r="I65" s="20">
        <v>83.09</v>
      </c>
      <c r="J65" s="22">
        <v>8358566.5753424652</v>
      </c>
      <c r="K65" s="22">
        <v>5424588.0660409089</v>
      </c>
      <c r="L65" s="22">
        <v>6473482.9339590911</v>
      </c>
      <c r="M65" s="56">
        <f t="shared" si="0"/>
        <v>20256637.575342465</v>
      </c>
    </row>
    <row r="66" spans="2:13" ht="22.5" customHeight="1" x14ac:dyDescent="0.25">
      <c r="B66" s="189">
        <v>8</v>
      </c>
      <c r="C66" s="202" t="s">
        <v>603</v>
      </c>
      <c r="D66" s="189" t="s">
        <v>358</v>
      </c>
      <c r="E66" s="19" t="s">
        <v>152</v>
      </c>
      <c r="F66" s="198">
        <v>540</v>
      </c>
      <c r="G66" s="20" t="s">
        <v>410</v>
      </c>
      <c r="H66" s="20" t="s">
        <v>0</v>
      </c>
      <c r="I66" s="20">
        <v>269</v>
      </c>
      <c r="J66" s="22">
        <v>6724437.6438356191</v>
      </c>
      <c r="K66" s="22">
        <v>2968200.7420454123</v>
      </c>
      <c r="L66" s="22">
        <v>3192638.2579545877</v>
      </c>
      <c r="M66" s="56">
        <f t="shared" si="0"/>
        <v>12885276.643835619</v>
      </c>
    </row>
    <row r="67" spans="2:13" ht="22.5" customHeight="1" x14ac:dyDescent="0.25">
      <c r="B67" s="203"/>
      <c r="C67" s="204"/>
      <c r="D67" s="203"/>
      <c r="E67" s="19" t="s">
        <v>153</v>
      </c>
      <c r="F67" s="220"/>
      <c r="G67" s="20" t="s">
        <v>346</v>
      </c>
      <c r="H67" s="20" t="s">
        <v>6</v>
      </c>
      <c r="I67" s="20">
        <v>48</v>
      </c>
      <c r="J67" s="22">
        <v>2409775.0000000009</v>
      </c>
      <c r="K67" s="22">
        <v>2227172.0508767124</v>
      </c>
      <c r="L67" s="22">
        <v>1219172.4491232876</v>
      </c>
      <c r="M67" s="56">
        <f t="shared" si="0"/>
        <v>5856119.5000000009</v>
      </c>
    </row>
    <row r="68" spans="2:13" ht="22.5" customHeight="1" x14ac:dyDescent="0.25">
      <c r="B68" s="190"/>
      <c r="C68" s="192"/>
      <c r="D68" s="190"/>
      <c r="E68" s="19" t="s">
        <v>295</v>
      </c>
      <c r="F68" s="199"/>
      <c r="G68" s="20" t="s">
        <v>341</v>
      </c>
      <c r="H68" s="20" t="s">
        <v>137</v>
      </c>
      <c r="I68" s="20">
        <v>223.08</v>
      </c>
      <c r="J68" s="22">
        <v>11154941.684931502</v>
      </c>
      <c r="K68" s="22">
        <v>9194228.6468170397</v>
      </c>
      <c r="L68" s="22">
        <v>5344724.3531829612</v>
      </c>
      <c r="M68" s="56">
        <f t="shared" si="0"/>
        <v>25693894.684931502</v>
      </c>
    </row>
    <row r="69" spans="2:13" ht="22.5" customHeight="1" x14ac:dyDescent="0.25">
      <c r="B69" s="189">
        <v>9</v>
      </c>
      <c r="C69" s="191" t="s">
        <v>772</v>
      </c>
      <c r="D69" s="189" t="s">
        <v>358</v>
      </c>
      <c r="E69" s="19" t="s">
        <v>467</v>
      </c>
      <c r="F69" s="198">
        <v>529.20000000000005</v>
      </c>
      <c r="G69" s="20" t="s">
        <v>464</v>
      </c>
      <c r="H69" s="20" t="s">
        <v>0</v>
      </c>
      <c r="I69" s="20">
        <v>360.99</v>
      </c>
      <c r="J69" s="22">
        <v>9024750.1215753406</v>
      </c>
      <c r="K69" s="22">
        <v>5187771.96012141</v>
      </c>
      <c r="L69" s="22">
        <v>2401169.56556352</v>
      </c>
      <c r="M69" s="56">
        <f t="shared" si="0"/>
        <v>16613691.647260271</v>
      </c>
    </row>
    <row r="70" spans="2:13" ht="22.5" customHeight="1" x14ac:dyDescent="0.25">
      <c r="B70" s="190"/>
      <c r="C70" s="192"/>
      <c r="D70" s="190"/>
      <c r="E70" s="19" t="s">
        <v>468</v>
      </c>
      <c r="F70" s="199"/>
      <c r="G70" s="20" t="s">
        <v>465</v>
      </c>
      <c r="H70" s="20" t="s">
        <v>6</v>
      </c>
      <c r="I70" s="20">
        <v>168.21</v>
      </c>
      <c r="J70" s="22">
        <v>13484847.452054795</v>
      </c>
      <c r="K70" s="22">
        <v>6491406.3605166078</v>
      </c>
      <c r="L70" s="22">
        <v>3537919.6326340772</v>
      </c>
      <c r="M70" s="56">
        <f t="shared" si="0"/>
        <v>23514173.44520548</v>
      </c>
    </row>
    <row r="71" spans="2:13" ht="22.5" customHeight="1" x14ac:dyDescent="0.25">
      <c r="B71" s="189">
        <v>10</v>
      </c>
      <c r="C71" s="202" t="s">
        <v>624</v>
      </c>
      <c r="D71" s="189" t="s">
        <v>358</v>
      </c>
      <c r="E71" s="19" t="s">
        <v>469</v>
      </c>
      <c r="F71" s="198">
        <v>529.20000000000005</v>
      </c>
      <c r="G71" s="20" t="s">
        <v>464</v>
      </c>
      <c r="H71" s="20" t="s">
        <v>0</v>
      </c>
      <c r="I71" s="20">
        <v>323.19</v>
      </c>
      <c r="J71" s="22">
        <v>5573823.5428082179</v>
      </c>
      <c r="K71" s="22">
        <v>2840676.1685682111</v>
      </c>
      <c r="L71" s="22">
        <v>1374151.3588290489</v>
      </c>
      <c r="M71" s="56">
        <f t="shared" si="0"/>
        <v>9788651.070205478</v>
      </c>
    </row>
    <row r="72" spans="2:13" ht="22.5" customHeight="1" x14ac:dyDescent="0.25">
      <c r="B72" s="190"/>
      <c r="C72" s="192"/>
      <c r="D72" s="190"/>
      <c r="E72" s="19" t="s">
        <v>470</v>
      </c>
      <c r="F72" s="199"/>
      <c r="G72" s="20" t="s">
        <v>465</v>
      </c>
      <c r="H72" s="20" t="s">
        <v>6</v>
      </c>
      <c r="I72" s="20">
        <v>206.01</v>
      </c>
      <c r="J72" s="22">
        <v>8980169.9863013737</v>
      </c>
      <c r="K72" s="22">
        <v>3809012.470896041</v>
      </c>
      <c r="L72" s="22">
        <v>1936258.3578710828</v>
      </c>
      <c r="M72" s="56">
        <f t="shared" si="0"/>
        <v>14725440.815068498</v>
      </c>
    </row>
    <row r="73" spans="2:13" ht="22.5" customHeight="1" x14ac:dyDescent="0.25">
      <c r="B73" s="189">
        <v>11</v>
      </c>
      <c r="C73" s="202" t="s">
        <v>625</v>
      </c>
      <c r="D73" s="189" t="s">
        <v>358</v>
      </c>
      <c r="E73" s="19" t="s">
        <v>471</v>
      </c>
      <c r="F73" s="198">
        <v>529</v>
      </c>
      <c r="G73" s="20" t="s">
        <v>464</v>
      </c>
      <c r="H73" s="20" t="s">
        <v>0</v>
      </c>
      <c r="I73" s="20">
        <v>342.99</v>
      </c>
      <c r="J73" s="22">
        <v>3871704.9948630147</v>
      </c>
      <c r="K73" s="22">
        <v>1726027.1936798648</v>
      </c>
      <c r="L73" s="22">
        <v>878442.80632013525</v>
      </c>
      <c r="M73" s="56">
        <f t="shared" si="0"/>
        <v>6476174.9948630147</v>
      </c>
    </row>
    <row r="74" spans="2:13" ht="22.5" customHeight="1" x14ac:dyDescent="0.25">
      <c r="B74" s="190"/>
      <c r="C74" s="192"/>
      <c r="D74" s="190"/>
      <c r="E74" s="19" t="s">
        <v>472</v>
      </c>
      <c r="F74" s="199"/>
      <c r="G74" s="20" t="s">
        <v>465</v>
      </c>
      <c r="H74" s="20" t="s">
        <v>6</v>
      </c>
      <c r="I74" s="20">
        <v>186.21</v>
      </c>
      <c r="J74" s="22">
        <v>7964100.0719178068</v>
      </c>
      <c r="K74" s="22">
        <v>2372506.7106301365</v>
      </c>
      <c r="L74" s="22">
        <v>128542.72087671232</v>
      </c>
      <c r="M74" s="56">
        <f t="shared" si="0"/>
        <v>10465149.503424656</v>
      </c>
    </row>
    <row r="75" spans="2:13" ht="22.5" customHeight="1" x14ac:dyDescent="0.25">
      <c r="B75" s="189">
        <v>12</v>
      </c>
      <c r="C75" s="202" t="s">
        <v>626</v>
      </c>
      <c r="D75" s="189" t="s">
        <v>358</v>
      </c>
      <c r="E75" s="19" t="s">
        <v>7</v>
      </c>
      <c r="F75" s="198">
        <v>540</v>
      </c>
      <c r="G75" s="20" t="s">
        <v>463</v>
      </c>
      <c r="H75" s="20" t="s">
        <v>0</v>
      </c>
      <c r="I75" s="20">
        <v>362.79</v>
      </c>
      <c r="J75" s="22">
        <v>9069751.0719178077</v>
      </c>
      <c r="K75" s="22">
        <v>3412111.3574635019</v>
      </c>
      <c r="L75" s="22">
        <v>1693960.0706186905</v>
      </c>
      <c r="M75" s="56">
        <f t="shared" si="0"/>
        <v>14175822.5</v>
      </c>
    </row>
    <row r="76" spans="2:13" ht="22.5" customHeight="1" x14ac:dyDescent="0.25">
      <c r="B76" s="190"/>
      <c r="C76" s="192"/>
      <c r="D76" s="190"/>
      <c r="E76" s="19" t="s">
        <v>8</v>
      </c>
      <c r="F76" s="199"/>
      <c r="G76" s="20" t="s">
        <v>9</v>
      </c>
      <c r="H76" s="20" t="s">
        <v>6</v>
      </c>
      <c r="I76" s="20">
        <v>177.21</v>
      </c>
      <c r="J76" s="22">
        <v>6645375.4109589029</v>
      </c>
      <c r="K76" s="22">
        <v>2433627.1149461437</v>
      </c>
      <c r="L76" s="22">
        <v>1129925.1350538563</v>
      </c>
      <c r="M76" s="56">
        <f t="shared" si="0"/>
        <v>10208927.660958903</v>
      </c>
    </row>
    <row r="77" spans="2:13" ht="22.5" customHeight="1" x14ac:dyDescent="0.25">
      <c r="B77" s="189">
        <v>13</v>
      </c>
      <c r="C77" s="202" t="s">
        <v>627</v>
      </c>
      <c r="D77" s="189" t="s">
        <v>358</v>
      </c>
      <c r="E77" s="32" t="s">
        <v>10</v>
      </c>
      <c r="F77" s="198">
        <v>540</v>
      </c>
      <c r="G77" s="20" t="s">
        <v>1</v>
      </c>
      <c r="H77" s="20" t="s">
        <v>0</v>
      </c>
      <c r="I77" s="20">
        <v>362.79</v>
      </c>
      <c r="J77" s="22">
        <v>4030140.2551369844</v>
      </c>
      <c r="K77" s="22">
        <v>5741.7266534058926</v>
      </c>
      <c r="L77" s="22">
        <v>3533.2733465941074</v>
      </c>
      <c r="M77" s="56">
        <f t="shared" si="0"/>
        <v>4039415.2551369844</v>
      </c>
    </row>
    <row r="78" spans="2:13" ht="22.5" customHeight="1" x14ac:dyDescent="0.25">
      <c r="B78" s="203"/>
      <c r="C78" s="204"/>
      <c r="D78" s="203"/>
      <c r="E78" s="32" t="s">
        <v>11</v>
      </c>
      <c r="F78" s="199"/>
      <c r="G78" s="20" t="s">
        <v>14</v>
      </c>
      <c r="H78" s="20" t="s">
        <v>6</v>
      </c>
      <c r="I78" s="20">
        <v>177.21</v>
      </c>
      <c r="J78" s="22">
        <v>10301132.35359589</v>
      </c>
      <c r="K78" s="22">
        <v>9595.8707036967498</v>
      </c>
      <c r="L78" s="22">
        <v>9031.1292963032502</v>
      </c>
      <c r="M78" s="56">
        <f t="shared" si="0"/>
        <v>10319759.35359589</v>
      </c>
    </row>
    <row r="79" spans="2:13" ht="22.5" customHeight="1" x14ac:dyDescent="0.25">
      <c r="B79" s="203"/>
      <c r="C79" s="204"/>
      <c r="D79" s="203"/>
      <c r="E79" s="32" t="s">
        <v>12</v>
      </c>
      <c r="F79" s="198">
        <v>540</v>
      </c>
      <c r="G79" s="20" t="s">
        <v>1</v>
      </c>
      <c r="H79" s="20" t="s">
        <v>0</v>
      </c>
      <c r="I79" s="20">
        <v>362.79</v>
      </c>
      <c r="J79" s="22">
        <v>922217.25513698533</v>
      </c>
      <c r="K79" s="22">
        <v>1313.4810643647959</v>
      </c>
      <c r="L79" s="22">
        <v>808.51893563520412</v>
      </c>
      <c r="M79" s="56">
        <f t="shared" si="0"/>
        <v>924339.25513698533</v>
      </c>
    </row>
    <row r="80" spans="2:13" ht="22.5" customHeight="1" x14ac:dyDescent="0.25">
      <c r="B80" s="190"/>
      <c r="C80" s="192"/>
      <c r="D80" s="190"/>
      <c r="E80" s="32" t="s">
        <v>13</v>
      </c>
      <c r="F80" s="199"/>
      <c r="G80" s="20" t="s">
        <v>14</v>
      </c>
      <c r="H80" s="20" t="s">
        <v>6</v>
      </c>
      <c r="I80" s="20">
        <v>177.21</v>
      </c>
      <c r="J80" s="22">
        <v>2215125</v>
      </c>
      <c r="K80" s="22">
        <v>2063.3430530118239</v>
      </c>
      <c r="L80" s="22">
        <v>1942.0259538374924</v>
      </c>
      <c r="M80" s="56">
        <f t="shared" si="0"/>
        <v>2219130.3690068494</v>
      </c>
    </row>
    <row r="81" spans="2:15 16382:16382" ht="22.5" customHeight="1" x14ac:dyDescent="0.25">
      <c r="B81" s="174">
        <v>14</v>
      </c>
      <c r="C81" s="180" t="s">
        <v>628</v>
      </c>
      <c r="D81" s="134" t="s">
        <v>358</v>
      </c>
      <c r="E81" s="19" t="s">
        <v>15</v>
      </c>
      <c r="F81" s="170">
        <v>529.74</v>
      </c>
      <c r="G81" s="20" t="s">
        <v>473</v>
      </c>
      <c r="H81" s="20" t="s">
        <v>6</v>
      </c>
      <c r="I81" s="20">
        <v>51.39</v>
      </c>
      <c r="J81" s="22">
        <v>3211875</v>
      </c>
      <c r="K81" s="22">
        <v>432737.4691369863</v>
      </c>
      <c r="L81" s="22">
        <v>163159.90586301373</v>
      </c>
      <c r="M81" s="56">
        <f t="shared" si="0"/>
        <v>3807772.375</v>
      </c>
    </row>
    <row r="82" spans="2:15 16382:16382" ht="22.5" customHeight="1" x14ac:dyDescent="0.25">
      <c r="B82" s="182"/>
      <c r="C82" s="181"/>
      <c r="D82" s="182"/>
      <c r="E82" s="19" t="s">
        <v>16</v>
      </c>
      <c r="F82" s="183"/>
      <c r="G82" s="20" t="s">
        <v>474</v>
      </c>
      <c r="H82" s="20" t="s">
        <v>137</v>
      </c>
      <c r="I82" s="20">
        <v>195.66</v>
      </c>
      <c r="J82" s="22">
        <v>12255859.876712332</v>
      </c>
      <c r="K82" s="22">
        <v>1659330.1485873521</v>
      </c>
      <c r="L82" s="22">
        <v>584494.48497429176</v>
      </c>
      <c r="M82" s="56">
        <f t="shared" si="0"/>
        <v>14499684.510273974</v>
      </c>
    </row>
    <row r="83" spans="2:15 16382:16382" ht="22.5" customHeight="1" x14ac:dyDescent="0.25">
      <c r="B83" s="189">
        <v>15</v>
      </c>
      <c r="C83" s="202" t="s">
        <v>629</v>
      </c>
      <c r="D83" s="189" t="s">
        <v>358</v>
      </c>
      <c r="E83" s="19" t="s">
        <v>17</v>
      </c>
      <c r="F83" s="198">
        <v>540</v>
      </c>
      <c r="G83" s="20" t="s">
        <v>355</v>
      </c>
      <c r="H83" s="20" t="s">
        <v>0</v>
      </c>
      <c r="I83" s="20">
        <v>360</v>
      </c>
      <c r="J83" s="22">
        <v>35999999.999999985</v>
      </c>
      <c r="K83" s="22">
        <v>19802038.957627323</v>
      </c>
      <c r="L83" s="22">
        <v>8956599.7547014467</v>
      </c>
      <c r="M83" s="56">
        <f t="shared" si="0"/>
        <v>64758638.712328762</v>
      </c>
    </row>
    <row r="84" spans="2:15 16382:16382" ht="22.5" customHeight="1" x14ac:dyDescent="0.25">
      <c r="B84" s="190"/>
      <c r="C84" s="192"/>
      <c r="D84" s="190"/>
      <c r="E84" s="19" t="s">
        <v>18</v>
      </c>
      <c r="F84" s="199"/>
      <c r="G84" s="20" t="s">
        <v>19</v>
      </c>
      <c r="H84" s="20" t="s">
        <v>6</v>
      </c>
      <c r="I84" s="20">
        <v>180</v>
      </c>
      <c r="J84" s="22">
        <v>18000000.000000004</v>
      </c>
      <c r="K84" s="22">
        <v>6593585.0288316747</v>
      </c>
      <c r="L84" s="22">
        <v>2506112.5328121604</v>
      </c>
      <c r="M84" s="56">
        <f t="shared" si="0"/>
        <v>27099697.561643839</v>
      </c>
    </row>
    <row r="85" spans="2:15 16382:16382" ht="12" thickBot="1" x14ac:dyDescent="0.3"/>
    <row r="86" spans="2:15 16382:16382" s="2" customFormat="1" ht="22.5" customHeight="1" thickBot="1" x14ac:dyDescent="0.3">
      <c r="D86" s="186" t="s">
        <v>516</v>
      </c>
      <c r="E86" s="188"/>
      <c r="F86" s="195" t="s">
        <v>3</v>
      </c>
      <c r="G86" s="196"/>
      <c r="H86" s="197"/>
      <c r="I86" s="59" t="s">
        <v>681</v>
      </c>
      <c r="J86" s="77">
        <f>SUM(J59:J85)</f>
        <v>191702673.54366434</v>
      </c>
      <c r="K86" s="77">
        <f>SUM(K59:K85)</f>
        <v>92546096.78199333</v>
      </c>
      <c r="L86" s="77">
        <f>SUM(L59:L85)</f>
        <v>59128521.932903945</v>
      </c>
      <c r="M86" s="77">
        <f>SUM(M59:M85)</f>
        <v>343377292.25856161</v>
      </c>
      <c r="N86" s="162">
        <f>SUM(J86:L86)</f>
        <v>343377292.25856161</v>
      </c>
      <c r="O86" s="161" t="b">
        <f>M86=N86</f>
        <v>1</v>
      </c>
      <c r="XFB86" s="1"/>
    </row>
    <row r="87" spans="2:15 16382:16382" x14ac:dyDescent="0.25">
      <c r="J87" s="151"/>
      <c r="K87" s="76">
        <f>SUM(K86:L86)</f>
        <v>151674618.71489727</v>
      </c>
      <c r="L87" s="151"/>
    </row>
    <row r="88" spans="2:15 16382:16382" x14ac:dyDescent="0.25"/>
    <row r="89" spans="2:15 16382:16382" x14ac:dyDescent="0.25"/>
    <row r="90" spans="2:15 16382:16382" ht="12" thickBot="1" x14ac:dyDescent="0.3"/>
    <row r="91" spans="2:15 16382:16382" ht="28.5" customHeight="1" thickBot="1" x14ac:dyDescent="0.3">
      <c r="B91" s="110" t="s">
        <v>312</v>
      </c>
      <c r="C91" s="111" t="s">
        <v>313</v>
      </c>
      <c r="D91" s="111" t="s">
        <v>314</v>
      </c>
      <c r="E91" s="110" t="s">
        <v>315</v>
      </c>
      <c r="F91" s="112" t="s">
        <v>435</v>
      </c>
      <c r="G91" s="112" t="s">
        <v>317</v>
      </c>
      <c r="H91" s="112" t="s">
        <v>318</v>
      </c>
      <c r="I91" s="113" t="s">
        <v>319</v>
      </c>
      <c r="J91" s="114" t="s">
        <v>320</v>
      </c>
      <c r="K91" s="114" t="s">
        <v>2</v>
      </c>
      <c r="L91" s="114" t="s">
        <v>436</v>
      </c>
      <c r="M91" s="114" t="s">
        <v>437</v>
      </c>
    </row>
    <row r="92" spans="2:15 16382:16382" s="2" customFormat="1" ht="15.75" customHeight="1" x14ac:dyDescent="0.25">
      <c r="B92" s="193" t="s">
        <v>565</v>
      </c>
      <c r="C92" s="194"/>
      <c r="D92" s="194"/>
      <c r="E92" s="194"/>
      <c r="F92" s="50" t="s">
        <v>322</v>
      </c>
      <c r="G92" s="200" t="s">
        <v>565</v>
      </c>
      <c r="H92" s="201"/>
      <c r="I92" s="51" t="s">
        <v>322</v>
      </c>
      <c r="J92" s="141"/>
      <c r="K92" s="142"/>
      <c r="L92" s="142"/>
      <c r="M92" s="143" t="s">
        <v>524</v>
      </c>
      <c r="N92" s="161"/>
      <c r="O92" s="161"/>
      <c r="XFB92" s="1"/>
    </row>
    <row r="93" spans="2:15 16382:16382" ht="22.5" customHeight="1" x14ac:dyDescent="0.25">
      <c r="B93" s="205">
        <v>1</v>
      </c>
      <c r="C93" s="206" t="s">
        <v>630</v>
      </c>
      <c r="D93" s="205" t="s">
        <v>389</v>
      </c>
      <c r="E93" s="19" t="s">
        <v>288</v>
      </c>
      <c r="F93" s="207">
        <v>259.64999999999998</v>
      </c>
      <c r="G93" s="20" t="s">
        <v>451</v>
      </c>
      <c r="H93" s="20" t="s">
        <v>0</v>
      </c>
      <c r="I93" s="20">
        <v>130.94999999999999</v>
      </c>
      <c r="J93" s="22">
        <v>13095000</v>
      </c>
      <c r="K93" s="22">
        <v>70113917.836914212</v>
      </c>
      <c r="L93" s="22">
        <v>65616503.293222748</v>
      </c>
      <c r="M93" s="56">
        <f t="shared" ref="M93:M98" si="1">SUM(J93:L93)</f>
        <v>148825421.13013697</v>
      </c>
    </row>
    <row r="94" spans="2:15 16382:16382" ht="22.5" customHeight="1" x14ac:dyDescent="0.25">
      <c r="B94" s="205"/>
      <c r="C94" s="206"/>
      <c r="D94" s="205"/>
      <c r="E94" s="19" t="s">
        <v>289</v>
      </c>
      <c r="F94" s="207"/>
      <c r="G94" s="20" t="s">
        <v>452</v>
      </c>
      <c r="H94" s="20" t="s">
        <v>6</v>
      </c>
      <c r="I94" s="20">
        <v>128.69999999999999</v>
      </c>
      <c r="J94" s="22">
        <v>12870000</v>
      </c>
      <c r="K94" s="22">
        <v>68288348.323846504</v>
      </c>
      <c r="L94" s="22">
        <v>61350248.456975415</v>
      </c>
      <c r="M94" s="56">
        <f t="shared" si="1"/>
        <v>142508596.78082192</v>
      </c>
    </row>
    <row r="95" spans="2:15 16382:16382" ht="26.25" customHeight="1" x14ac:dyDescent="0.25">
      <c r="B95" s="19">
        <v>2</v>
      </c>
      <c r="C95" s="35" t="s">
        <v>815</v>
      </c>
      <c r="D95" s="19" t="s">
        <v>389</v>
      </c>
      <c r="E95" s="19" t="s">
        <v>290</v>
      </c>
      <c r="F95" s="20">
        <v>251.47</v>
      </c>
      <c r="G95" s="20" t="s">
        <v>453</v>
      </c>
      <c r="H95" s="20" t="s">
        <v>0</v>
      </c>
      <c r="I95" s="20">
        <v>251.47</v>
      </c>
      <c r="J95" s="22">
        <v>25147000.00000003</v>
      </c>
      <c r="K95" s="22">
        <v>97937547.158394262</v>
      </c>
      <c r="L95" s="22">
        <v>94188844.314208463</v>
      </c>
      <c r="M95" s="56">
        <f t="shared" si="1"/>
        <v>217273391.47260275</v>
      </c>
    </row>
    <row r="96" spans="2:15 16382:16382" ht="22.5" customHeight="1" x14ac:dyDescent="0.25">
      <c r="B96" s="205">
        <v>3</v>
      </c>
      <c r="C96" s="206" t="s">
        <v>631</v>
      </c>
      <c r="D96" s="19" t="s">
        <v>389</v>
      </c>
      <c r="E96" s="19" t="s">
        <v>36</v>
      </c>
      <c r="F96" s="207">
        <v>259.97000000000003</v>
      </c>
      <c r="G96" s="20" t="s">
        <v>454</v>
      </c>
      <c r="H96" s="20" t="s">
        <v>0</v>
      </c>
      <c r="I96" s="20">
        <v>157.32</v>
      </c>
      <c r="J96" s="22">
        <v>15732000.000000007</v>
      </c>
      <c r="K96" s="22">
        <v>14866622.409136984</v>
      </c>
      <c r="L96" s="22">
        <v>16769341.631958906</v>
      </c>
      <c r="M96" s="56">
        <f t="shared" si="1"/>
        <v>47367964.041095898</v>
      </c>
    </row>
    <row r="97" spans="2:15 16382:16382" ht="22.5" customHeight="1" x14ac:dyDescent="0.25">
      <c r="B97" s="205"/>
      <c r="C97" s="206"/>
      <c r="D97" s="19" t="s">
        <v>389</v>
      </c>
      <c r="E97" s="19" t="s">
        <v>37</v>
      </c>
      <c r="F97" s="207"/>
      <c r="G97" s="20" t="s">
        <v>455</v>
      </c>
      <c r="H97" s="20" t="s">
        <v>6</v>
      </c>
      <c r="I97" s="20">
        <v>101.15</v>
      </c>
      <c r="J97" s="22">
        <v>10114999.999999996</v>
      </c>
      <c r="K97" s="22">
        <v>8011674.3018607618</v>
      </c>
      <c r="L97" s="22">
        <v>8213450.3145775935</v>
      </c>
      <c r="M97" s="56">
        <f t="shared" si="1"/>
        <v>26340124.616438352</v>
      </c>
    </row>
    <row r="98" spans="2:15 16382:16382" ht="22.5" customHeight="1" x14ac:dyDescent="0.25">
      <c r="B98" s="205"/>
      <c r="C98" s="206"/>
      <c r="D98" s="19" t="s">
        <v>389</v>
      </c>
      <c r="E98" s="19" t="s">
        <v>44</v>
      </c>
      <c r="F98" s="20">
        <v>100</v>
      </c>
      <c r="G98" s="20" t="s">
        <v>388</v>
      </c>
      <c r="H98" s="20" t="s">
        <v>0</v>
      </c>
      <c r="I98" s="20">
        <v>100</v>
      </c>
      <c r="J98" s="135">
        <v>7589344</v>
      </c>
      <c r="K98" s="135">
        <v>6953614.0025194213</v>
      </c>
      <c r="L98" s="135">
        <v>8039216.9426860586</v>
      </c>
      <c r="M98" s="56">
        <f t="shared" si="1"/>
        <v>22582174.94520548</v>
      </c>
    </row>
    <row r="99" spans="2:15 16382:16382" ht="12" thickBot="1" x14ac:dyDescent="0.3"/>
    <row r="100" spans="2:15 16382:16382" s="2" customFormat="1" ht="22.5" customHeight="1" thickBot="1" x14ac:dyDescent="0.3">
      <c r="D100" s="186" t="s">
        <v>389</v>
      </c>
      <c r="E100" s="188"/>
      <c r="F100" s="195" t="s">
        <v>3</v>
      </c>
      <c r="G100" s="196"/>
      <c r="H100" s="197"/>
      <c r="I100" s="59" t="s">
        <v>681</v>
      </c>
      <c r="J100" s="77">
        <f>SUM(J93:J99)</f>
        <v>84548344.00000003</v>
      </c>
      <c r="K100" s="77">
        <f>SUM(K93:K99)</f>
        <v>266171724.03267214</v>
      </c>
      <c r="L100" s="77">
        <f>SUM(L93:L99)</f>
        <v>254177604.95362917</v>
      </c>
      <c r="M100" s="77">
        <f>SUM(M93:M99)</f>
        <v>604897672.9863013</v>
      </c>
      <c r="N100" s="162">
        <f>SUM(J100:L100)</f>
        <v>604897672.9863013</v>
      </c>
      <c r="O100" s="161" t="b">
        <f>M100=N100</f>
        <v>1</v>
      </c>
      <c r="XFB100" s="1"/>
    </row>
    <row r="101" spans="2:15 16382:16382" s="150" customFormat="1" x14ac:dyDescent="0.25">
      <c r="C101" s="152"/>
      <c r="F101" s="153"/>
      <c r="G101" s="153"/>
      <c r="H101" s="153"/>
      <c r="I101" s="153"/>
      <c r="J101" s="151"/>
      <c r="K101" s="76">
        <f>SUM(K100:L100)</f>
        <v>520349328.9863013</v>
      </c>
      <c r="L101" s="151"/>
      <c r="M101" s="151"/>
      <c r="N101" s="161"/>
      <c r="O101" s="161"/>
    </row>
    <row r="102" spans="2:15 16382:16382" s="150" customFormat="1" x14ac:dyDescent="0.25">
      <c r="C102" s="152"/>
      <c r="F102" s="153"/>
      <c r="G102" s="153"/>
      <c r="H102" s="153"/>
      <c r="I102" s="153"/>
      <c r="J102" s="151"/>
      <c r="K102" s="151"/>
      <c r="L102" s="151"/>
      <c r="M102" s="151"/>
      <c r="N102" s="161"/>
      <c r="O102" s="161"/>
    </row>
    <row r="103" spans="2:15 16382:16382" s="150" customFormat="1" x14ac:dyDescent="0.25">
      <c r="C103" s="152"/>
      <c r="F103" s="153"/>
      <c r="G103" s="153"/>
      <c r="H103" s="153"/>
      <c r="I103" s="153"/>
      <c r="J103" s="151"/>
      <c r="K103" s="151"/>
      <c r="L103" s="151"/>
      <c r="M103" s="151"/>
      <c r="N103" s="161"/>
      <c r="O103" s="161"/>
    </row>
    <row r="104" spans="2:15 16382:16382" s="150" customFormat="1" ht="12" thickBot="1" x14ac:dyDescent="0.3">
      <c r="C104" s="152"/>
      <c r="F104" s="153"/>
      <c r="G104" s="153"/>
      <c r="H104" s="153"/>
      <c r="I104" s="153"/>
      <c r="J104" s="151"/>
      <c r="K104" s="151"/>
      <c r="L104" s="151"/>
      <c r="M104" s="151"/>
      <c r="N104" s="161"/>
      <c r="O104" s="161"/>
    </row>
    <row r="105" spans="2:15 16382:16382" ht="28.5" customHeight="1" thickBot="1" x14ac:dyDescent="0.3">
      <c r="B105" s="110" t="s">
        <v>312</v>
      </c>
      <c r="C105" s="111" t="s">
        <v>313</v>
      </c>
      <c r="D105" s="111" t="s">
        <v>314</v>
      </c>
      <c r="E105" s="110" t="s">
        <v>315</v>
      </c>
      <c r="F105" s="112" t="s">
        <v>435</v>
      </c>
      <c r="G105" s="112" t="s">
        <v>317</v>
      </c>
      <c r="H105" s="112" t="s">
        <v>318</v>
      </c>
      <c r="I105" s="113" t="s">
        <v>319</v>
      </c>
      <c r="J105" s="114" t="s">
        <v>320</v>
      </c>
      <c r="K105" s="114" t="s">
        <v>2</v>
      </c>
      <c r="L105" s="114" t="s">
        <v>436</v>
      </c>
      <c r="M105" s="114" t="s">
        <v>437</v>
      </c>
    </row>
    <row r="106" spans="2:15 16382:16382" s="2" customFormat="1" ht="15.75" customHeight="1" x14ac:dyDescent="0.25">
      <c r="B106" s="193" t="s">
        <v>565</v>
      </c>
      <c r="C106" s="194"/>
      <c r="D106" s="194"/>
      <c r="E106" s="194"/>
      <c r="F106" s="50" t="s">
        <v>322</v>
      </c>
      <c r="G106" s="200" t="s">
        <v>565</v>
      </c>
      <c r="H106" s="201"/>
      <c r="I106" s="51" t="s">
        <v>322</v>
      </c>
      <c r="J106" s="141"/>
      <c r="K106" s="142"/>
      <c r="L106" s="142"/>
      <c r="M106" s="143" t="s">
        <v>524</v>
      </c>
      <c r="N106" s="161"/>
      <c r="O106" s="161"/>
      <c r="XFB106" s="1"/>
    </row>
    <row r="107" spans="2:15 16382:16382" ht="22.5" customHeight="1" x14ac:dyDescent="0.25">
      <c r="B107" s="205">
        <v>1</v>
      </c>
      <c r="C107" s="206" t="s">
        <v>632</v>
      </c>
      <c r="D107" s="205" t="s">
        <v>385</v>
      </c>
      <c r="E107" s="19" t="s">
        <v>38</v>
      </c>
      <c r="F107" s="207">
        <v>530.54999999999995</v>
      </c>
      <c r="G107" s="20" t="s">
        <v>9</v>
      </c>
      <c r="H107" s="54" t="s">
        <v>0</v>
      </c>
      <c r="I107" s="20">
        <v>334.53</v>
      </c>
      <c r="J107" s="22">
        <v>1021691.041095891</v>
      </c>
      <c r="K107" s="22">
        <v>392.06837455432503</v>
      </c>
      <c r="L107" s="22">
        <v>223.93162544567497</v>
      </c>
      <c r="M107" s="56">
        <f>SUM(J107:L107)</f>
        <v>1022307.041095891</v>
      </c>
    </row>
    <row r="108" spans="2:15 16382:16382" ht="22.5" customHeight="1" x14ac:dyDescent="0.25">
      <c r="B108" s="205"/>
      <c r="C108" s="206"/>
      <c r="D108" s="205"/>
      <c r="E108" s="19" t="s">
        <v>39</v>
      </c>
      <c r="F108" s="207"/>
      <c r="G108" s="20" t="s">
        <v>40</v>
      </c>
      <c r="H108" s="54" t="s">
        <v>6</v>
      </c>
      <c r="I108" s="20">
        <v>196.02</v>
      </c>
      <c r="J108" s="22">
        <v>1067227.1849315064</v>
      </c>
      <c r="K108" s="22">
        <v>64632.005808219175</v>
      </c>
      <c r="L108" s="22">
        <v>41364.994191780825</v>
      </c>
      <c r="M108" s="56">
        <f>SUM(J108:L108)</f>
        <v>1173224.1849315064</v>
      </c>
    </row>
    <row r="109" spans="2:15 16382:16382" ht="12" thickBot="1" x14ac:dyDescent="0.3"/>
    <row r="110" spans="2:15 16382:16382" s="2" customFormat="1" ht="22.5" customHeight="1" thickBot="1" x14ac:dyDescent="0.3">
      <c r="D110" s="186" t="s">
        <v>385</v>
      </c>
      <c r="E110" s="188"/>
      <c r="F110" s="195" t="s">
        <v>3</v>
      </c>
      <c r="G110" s="196"/>
      <c r="H110" s="197"/>
      <c r="I110" s="59" t="s">
        <v>681</v>
      </c>
      <c r="J110" s="77">
        <f>SUM(J107:J109)</f>
        <v>2088918.2260273974</v>
      </c>
      <c r="K110" s="77">
        <f>SUM(K107:K109)</f>
        <v>65024.074182773504</v>
      </c>
      <c r="L110" s="77">
        <f>SUM(L107:L109)</f>
        <v>41588.925817226496</v>
      </c>
      <c r="M110" s="77">
        <f>SUM(M107:M109)</f>
        <v>2195531.2260273974</v>
      </c>
      <c r="N110" s="162">
        <f>SUM(J110:L110)</f>
        <v>2195531.2260273974</v>
      </c>
      <c r="O110" s="161" t="b">
        <f>M110=N110</f>
        <v>1</v>
      </c>
      <c r="XFB110" s="1"/>
    </row>
    <row r="111" spans="2:15 16382:16382" s="150" customFormat="1" x14ac:dyDescent="0.25">
      <c r="C111" s="152"/>
      <c r="F111" s="153"/>
      <c r="G111" s="153"/>
      <c r="H111" s="153"/>
      <c r="I111" s="153"/>
      <c r="J111" s="151"/>
      <c r="K111" s="76">
        <f>SUM(K110:L110)</f>
        <v>106613</v>
      </c>
      <c r="L111" s="151"/>
      <c r="M111" s="151"/>
      <c r="N111" s="161"/>
      <c r="O111" s="161"/>
    </row>
    <row r="112" spans="2:15 16382:16382" s="150" customFormat="1" x14ac:dyDescent="0.25">
      <c r="C112" s="152"/>
      <c r="F112" s="153"/>
      <c r="G112" s="153"/>
      <c r="H112" s="153"/>
      <c r="I112" s="153"/>
      <c r="J112" s="151"/>
      <c r="K112" s="151"/>
      <c r="L112" s="151"/>
      <c r="M112" s="151"/>
      <c r="N112" s="161"/>
      <c r="O112" s="161"/>
    </row>
    <row r="113" spans="2:15 16382:16382" s="150" customFormat="1" x14ac:dyDescent="0.25">
      <c r="C113" s="152"/>
      <c r="F113" s="153"/>
      <c r="G113" s="153"/>
      <c r="H113" s="153"/>
      <c r="I113" s="153"/>
      <c r="J113" s="151"/>
      <c r="K113" s="151"/>
      <c r="L113" s="151"/>
      <c r="M113" s="151"/>
      <c r="N113" s="161"/>
      <c r="O113" s="161"/>
    </row>
    <row r="114" spans="2:15 16382:16382" s="150" customFormat="1" ht="12" thickBot="1" x14ac:dyDescent="0.3">
      <c r="C114" s="152"/>
      <c r="F114" s="153"/>
      <c r="G114" s="153"/>
      <c r="H114" s="153"/>
      <c r="I114" s="153"/>
      <c r="J114" s="151"/>
      <c r="K114" s="151"/>
      <c r="L114" s="151"/>
      <c r="M114" s="151"/>
      <c r="N114" s="161"/>
      <c r="O114" s="161"/>
    </row>
    <row r="115" spans="2:15 16382:16382" ht="12" hidden="1" thickBot="1" x14ac:dyDescent="0.3"/>
    <row r="116" spans="2:15 16382:16382" s="2" customFormat="1" ht="22.5" hidden="1" customHeight="1" thickBot="1" x14ac:dyDescent="0.3">
      <c r="D116" s="186" t="s">
        <v>417</v>
      </c>
      <c r="E116" s="188"/>
      <c r="F116" s="195" t="s">
        <v>3</v>
      </c>
      <c r="G116" s="196"/>
      <c r="H116" s="197"/>
      <c r="I116" s="59" t="s">
        <v>681</v>
      </c>
      <c r="J116" s="77">
        <f>SUM(J115:J115)</f>
        <v>0</v>
      </c>
      <c r="K116" s="77">
        <f>SUM(K115:K115)</f>
        <v>0</v>
      </c>
      <c r="L116" s="77">
        <f>SUM(L115:L115)</f>
        <v>0</v>
      </c>
      <c r="M116" s="77">
        <f>SUM(M115:M115)</f>
        <v>0</v>
      </c>
      <c r="N116" s="162">
        <f>SUM(J116:L116)</f>
        <v>0</v>
      </c>
      <c r="O116" s="161" t="b">
        <f>M116=N116</f>
        <v>1</v>
      </c>
      <c r="XFB116" s="1"/>
    </row>
    <row r="117" spans="2:15 16382:16382" s="150" customFormat="1" ht="12" hidden="1" thickBot="1" x14ac:dyDescent="0.3">
      <c r="C117" s="152"/>
      <c r="F117" s="153"/>
      <c r="G117" s="153"/>
      <c r="H117" s="153"/>
      <c r="I117" s="153"/>
      <c r="J117" s="151"/>
      <c r="K117" s="76">
        <f>SUM(K116:L116)</f>
        <v>0</v>
      </c>
      <c r="L117" s="151"/>
      <c r="M117" s="151"/>
      <c r="N117" s="161"/>
      <c r="O117" s="161"/>
    </row>
    <row r="118" spans="2:15 16382:16382" s="150" customFormat="1" ht="12" hidden="1" thickBot="1" x14ac:dyDescent="0.3">
      <c r="C118" s="152"/>
      <c r="F118" s="153"/>
      <c r="G118" s="153"/>
      <c r="H118" s="153"/>
      <c r="I118" s="153"/>
      <c r="J118" s="151"/>
      <c r="K118" s="151"/>
      <c r="L118" s="151"/>
      <c r="M118" s="151"/>
      <c r="N118" s="161"/>
      <c r="O118" s="161"/>
    </row>
    <row r="119" spans="2:15 16382:16382" s="150" customFormat="1" ht="12" hidden="1" thickBot="1" x14ac:dyDescent="0.3">
      <c r="C119" s="152"/>
      <c r="F119" s="153"/>
      <c r="G119" s="153"/>
      <c r="H119" s="153"/>
      <c r="I119" s="153"/>
      <c r="J119" s="151"/>
      <c r="K119" s="151"/>
      <c r="L119" s="151"/>
      <c r="M119" s="151"/>
      <c r="N119" s="161"/>
      <c r="O119" s="161"/>
    </row>
    <row r="120" spans="2:15 16382:16382" s="150" customFormat="1" ht="12" hidden="1" thickBot="1" x14ac:dyDescent="0.3">
      <c r="C120" s="152"/>
      <c r="F120" s="153"/>
      <c r="G120" s="153"/>
      <c r="H120" s="153"/>
      <c r="I120" s="153"/>
      <c r="J120" s="151"/>
      <c r="K120" s="151"/>
      <c r="L120" s="151"/>
      <c r="M120" s="151"/>
      <c r="N120" s="161"/>
      <c r="O120" s="161"/>
    </row>
    <row r="121" spans="2:15 16382:16382" ht="28.5" customHeight="1" thickBot="1" x14ac:dyDescent="0.3">
      <c r="B121" s="110" t="s">
        <v>312</v>
      </c>
      <c r="C121" s="111" t="s">
        <v>313</v>
      </c>
      <c r="D121" s="111" t="s">
        <v>314</v>
      </c>
      <c r="E121" s="110" t="s">
        <v>315</v>
      </c>
      <c r="F121" s="112" t="s">
        <v>435</v>
      </c>
      <c r="G121" s="112" t="s">
        <v>317</v>
      </c>
      <c r="H121" s="112" t="s">
        <v>318</v>
      </c>
      <c r="I121" s="113" t="s">
        <v>319</v>
      </c>
      <c r="J121" s="114" t="s">
        <v>320</v>
      </c>
      <c r="K121" s="114" t="s">
        <v>2</v>
      </c>
      <c r="L121" s="114" t="s">
        <v>436</v>
      </c>
      <c r="M121" s="114" t="s">
        <v>437</v>
      </c>
    </row>
    <row r="122" spans="2:15 16382:16382" s="2" customFormat="1" ht="15.75" customHeight="1" x14ac:dyDescent="0.25">
      <c r="B122" s="193" t="s">
        <v>565</v>
      </c>
      <c r="C122" s="194"/>
      <c r="D122" s="194"/>
      <c r="E122" s="194"/>
      <c r="F122" s="50" t="s">
        <v>322</v>
      </c>
      <c r="G122" s="200" t="s">
        <v>565</v>
      </c>
      <c r="H122" s="201"/>
      <c r="I122" s="51" t="s">
        <v>322</v>
      </c>
      <c r="J122" s="141"/>
      <c r="K122" s="142"/>
      <c r="L122" s="142"/>
      <c r="M122" s="143" t="s">
        <v>524</v>
      </c>
      <c r="N122" s="161"/>
      <c r="O122" s="161"/>
      <c r="XFB122" s="1"/>
    </row>
    <row r="123" spans="2:15 16382:16382" ht="25.5" customHeight="1" x14ac:dyDescent="0.25">
      <c r="B123" s="19">
        <v>1</v>
      </c>
      <c r="C123" s="35" t="s">
        <v>633</v>
      </c>
      <c r="D123" s="19" t="s">
        <v>375</v>
      </c>
      <c r="E123" s="19" t="s">
        <v>287</v>
      </c>
      <c r="F123" s="20">
        <v>50</v>
      </c>
      <c r="G123" s="20" t="s">
        <v>438</v>
      </c>
      <c r="H123" s="20" t="s">
        <v>0</v>
      </c>
      <c r="I123" s="20">
        <v>50</v>
      </c>
      <c r="J123" s="22">
        <v>5000000</v>
      </c>
      <c r="K123" s="22">
        <v>20076738.891736161</v>
      </c>
      <c r="L123" s="22">
        <v>14974425.889085758</v>
      </c>
      <c r="M123" s="56">
        <f t="shared" ref="M123:M126" si="2">SUM(J123:L123)</f>
        <v>40051164.780821919</v>
      </c>
    </row>
    <row r="124" spans="2:15 16382:16382" ht="22.5" customHeight="1" x14ac:dyDescent="0.25">
      <c r="B124" s="189">
        <v>2</v>
      </c>
      <c r="C124" s="202" t="s">
        <v>634</v>
      </c>
      <c r="D124" s="189" t="s">
        <v>375</v>
      </c>
      <c r="E124" s="19" t="s">
        <v>22</v>
      </c>
      <c r="F124" s="198">
        <v>188.91</v>
      </c>
      <c r="G124" s="20" t="s">
        <v>23</v>
      </c>
      <c r="H124" s="20" t="s">
        <v>0</v>
      </c>
      <c r="I124" s="20">
        <v>118.3</v>
      </c>
      <c r="J124" s="22">
        <v>11830000.000000004</v>
      </c>
      <c r="K124" s="22">
        <v>9688476.2221369855</v>
      </c>
      <c r="L124" s="22">
        <v>10704557.216219179</v>
      </c>
      <c r="M124" s="56">
        <f t="shared" si="2"/>
        <v>32223033.438356169</v>
      </c>
    </row>
    <row r="125" spans="2:15 16382:16382" ht="22.5" customHeight="1" x14ac:dyDescent="0.25">
      <c r="B125" s="190"/>
      <c r="C125" s="192"/>
      <c r="D125" s="190"/>
      <c r="E125" s="19" t="s">
        <v>24</v>
      </c>
      <c r="F125" s="199"/>
      <c r="G125" s="20" t="s">
        <v>25</v>
      </c>
      <c r="H125" s="20" t="s">
        <v>6</v>
      </c>
      <c r="I125" s="20">
        <v>70.61</v>
      </c>
      <c r="J125" s="22">
        <v>7061000</v>
      </c>
      <c r="K125" s="22">
        <v>5295771.9109258782</v>
      </c>
      <c r="L125" s="22">
        <v>5734904.5411289167</v>
      </c>
      <c r="M125" s="56">
        <f t="shared" si="2"/>
        <v>18091676.452054795</v>
      </c>
    </row>
    <row r="126" spans="2:15 16382:16382" ht="26.25" customHeight="1" x14ac:dyDescent="0.25">
      <c r="B126" s="19">
        <v>3</v>
      </c>
      <c r="C126" s="35" t="s">
        <v>635</v>
      </c>
      <c r="D126" s="19" t="s">
        <v>375</v>
      </c>
      <c r="E126" s="19" t="s">
        <v>26</v>
      </c>
      <c r="F126" s="20">
        <v>540</v>
      </c>
      <c r="G126" s="20" t="s">
        <v>441</v>
      </c>
      <c r="H126" s="20" t="s">
        <v>6</v>
      </c>
      <c r="I126" s="20">
        <v>299.88</v>
      </c>
      <c r="J126" s="22">
        <v>8968392.0890410952</v>
      </c>
      <c r="K126" s="22">
        <v>1800016.6355308688</v>
      </c>
      <c r="L126" s="22">
        <v>83778.994606117456</v>
      </c>
      <c r="M126" s="56">
        <f t="shared" si="2"/>
        <v>10852187.719178081</v>
      </c>
    </row>
    <row r="127" spans="2:15 16382:16382" ht="12" thickBot="1" x14ac:dyDescent="0.3"/>
    <row r="128" spans="2:15 16382:16382" s="2" customFormat="1" ht="22.5" customHeight="1" thickBot="1" x14ac:dyDescent="0.3">
      <c r="D128" s="186" t="s">
        <v>375</v>
      </c>
      <c r="E128" s="188"/>
      <c r="F128" s="195" t="s">
        <v>3</v>
      </c>
      <c r="G128" s="196"/>
      <c r="H128" s="197"/>
      <c r="I128" s="59" t="s">
        <v>681</v>
      </c>
      <c r="J128" s="77">
        <f>SUM(J123:J127)</f>
        <v>32859392.089041099</v>
      </c>
      <c r="K128" s="77">
        <f>SUM(K123:K127)</f>
        <v>36861003.660329893</v>
      </c>
      <c r="L128" s="77">
        <f>SUM(L123:L127)</f>
        <v>31497666.641039971</v>
      </c>
      <c r="M128" s="77">
        <f>SUM(M123:M127)</f>
        <v>101218062.39041096</v>
      </c>
      <c r="N128" s="162">
        <f>SUM(J128:L128)</f>
        <v>101218062.39041096</v>
      </c>
      <c r="O128" s="161" t="b">
        <f>M128=N128</f>
        <v>1</v>
      </c>
      <c r="XFB128" s="1"/>
    </row>
    <row r="129" spans="3:15 16382:16382" s="150" customFormat="1" x14ac:dyDescent="0.25">
      <c r="C129" s="152"/>
      <c r="F129" s="153"/>
      <c r="G129" s="153"/>
      <c r="H129" s="153"/>
      <c r="I129" s="153"/>
      <c r="J129" s="151"/>
      <c r="K129" s="76">
        <f>SUM(K128:L128)</f>
        <v>68358670.301369861</v>
      </c>
      <c r="L129" s="151"/>
      <c r="M129" s="151"/>
      <c r="N129" s="161"/>
      <c r="O129" s="161"/>
    </row>
    <row r="130" spans="3:15 16382:16382" s="150" customFormat="1" x14ac:dyDescent="0.25">
      <c r="C130" s="152"/>
      <c r="F130" s="153"/>
      <c r="G130" s="153"/>
      <c r="H130" s="153"/>
      <c r="I130" s="153"/>
      <c r="J130" s="151"/>
      <c r="K130" s="151"/>
      <c r="L130" s="151"/>
      <c r="M130" s="151"/>
      <c r="N130" s="161"/>
      <c r="O130" s="161"/>
    </row>
    <row r="131" spans="3:15 16382:16382" s="150" customFormat="1" x14ac:dyDescent="0.25">
      <c r="C131" s="152"/>
      <c r="F131" s="153"/>
      <c r="G131" s="153"/>
      <c r="H131" s="153"/>
      <c r="I131" s="153"/>
      <c r="J131" s="151"/>
      <c r="K131" s="151"/>
      <c r="L131" s="151"/>
      <c r="M131" s="151"/>
      <c r="N131" s="161"/>
      <c r="O131" s="161"/>
    </row>
    <row r="132" spans="3:15 16382:16382" s="150" customFormat="1" ht="12" thickBot="1" x14ac:dyDescent="0.3">
      <c r="C132" s="152"/>
      <c r="F132" s="153"/>
      <c r="G132" s="153"/>
      <c r="H132" s="153"/>
      <c r="I132" s="153"/>
      <c r="J132" s="151"/>
      <c r="K132" s="151"/>
      <c r="L132" s="151"/>
      <c r="M132" s="151"/>
      <c r="N132" s="161"/>
      <c r="O132" s="161"/>
    </row>
    <row r="133" spans="3:15 16382:16382" ht="12" hidden="1" thickBot="1" x14ac:dyDescent="0.3"/>
    <row r="134" spans="3:15 16382:16382" s="2" customFormat="1" ht="22.5" hidden="1" customHeight="1" thickBot="1" x14ac:dyDescent="0.3">
      <c r="D134" s="186" t="s">
        <v>416</v>
      </c>
      <c r="E134" s="188"/>
      <c r="F134" s="195" t="s">
        <v>3</v>
      </c>
      <c r="G134" s="196"/>
      <c r="H134" s="197"/>
      <c r="I134" s="59" t="s">
        <v>681</v>
      </c>
      <c r="J134" s="77">
        <f>SUM(J133:J133)</f>
        <v>0</v>
      </c>
      <c r="K134" s="77">
        <f>SUM(K133:K133)</f>
        <v>0</v>
      </c>
      <c r="L134" s="77">
        <f>SUM(L133:L133)</f>
        <v>0</v>
      </c>
      <c r="M134" s="77">
        <f>SUM(M133:M133)</f>
        <v>0</v>
      </c>
      <c r="N134" s="162">
        <f>SUM(J134:L134)</f>
        <v>0</v>
      </c>
      <c r="O134" s="161" t="b">
        <f>M134=N134</f>
        <v>1</v>
      </c>
      <c r="XFB134" s="1"/>
    </row>
    <row r="135" spans="3:15 16382:16382" s="150" customFormat="1" ht="12" hidden="1" thickBot="1" x14ac:dyDescent="0.3">
      <c r="C135" s="152"/>
      <c r="F135" s="153"/>
      <c r="J135" s="151"/>
      <c r="K135" s="76">
        <f>SUM(K134:L134)</f>
        <v>0</v>
      </c>
      <c r="L135" s="151"/>
      <c r="M135" s="151"/>
      <c r="N135" s="161"/>
      <c r="O135" s="161"/>
    </row>
    <row r="136" spans="3:15 16382:16382" s="150" customFormat="1" ht="12" hidden="1" thickBot="1" x14ac:dyDescent="0.3">
      <c r="C136" s="152"/>
      <c r="F136" s="153"/>
      <c r="J136" s="151"/>
      <c r="K136" s="151"/>
      <c r="L136" s="151"/>
      <c r="M136" s="151"/>
      <c r="N136" s="161"/>
      <c r="O136" s="161"/>
    </row>
    <row r="137" spans="3:15 16382:16382" s="150" customFormat="1" ht="12" hidden="1" thickBot="1" x14ac:dyDescent="0.3">
      <c r="C137" s="152"/>
      <c r="F137" s="153"/>
      <c r="J137" s="151"/>
      <c r="K137" s="151"/>
      <c r="L137" s="151"/>
      <c r="M137" s="151"/>
      <c r="N137" s="161"/>
      <c r="O137" s="161"/>
    </row>
    <row r="138" spans="3:15 16382:16382" s="150" customFormat="1" ht="12" hidden="1" thickBot="1" x14ac:dyDescent="0.3">
      <c r="C138" s="152"/>
      <c r="F138" s="153"/>
      <c r="J138" s="151"/>
      <c r="K138" s="151"/>
      <c r="L138" s="151"/>
      <c r="M138" s="151"/>
      <c r="N138" s="161"/>
      <c r="O138" s="161"/>
    </row>
    <row r="139" spans="3:15 16382:16382" s="2" customFormat="1" ht="22.5" customHeight="1" thickBot="1" x14ac:dyDescent="0.3">
      <c r="C139" s="210" t="s">
        <v>20</v>
      </c>
      <c r="D139" s="211"/>
      <c r="E139" s="212"/>
      <c r="F139" s="186" t="s">
        <v>475</v>
      </c>
      <c r="G139" s="187"/>
      <c r="H139" s="188"/>
      <c r="I139" s="59" t="s">
        <v>681</v>
      </c>
      <c r="J139" s="77">
        <f>SUM(J12+J21+J32+J41+J52+J86+J100+J110+J116+J128+J134)</f>
        <v>473816703.91352737</v>
      </c>
      <c r="K139" s="77">
        <f>SUM(K12+K21+K32+K41+K52+K86+K100+K110+K116+K128+K134)</f>
        <v>554940942.00348449</v>
      </c>
      <c r="L139" s="77">
        <f>SUM(L12+L21+L32+L41+L52+L86+L100+L110+L116+L128+L134)</f>
        <v>454609172.09154975</v>
      </c>
      <c r="M139" s="77">
        <f>SUM(J139+K140)</f>
        <v>1483366818.0085616</v>
      </c>
      <c r="N139" s="161"/>
      <c r="O139" s="161"/>
      <c r="XFB139" s="1"/>
    </row>
    <row r="140" spans="3:15 16382:16382" s="2" customFormat="1" ht="22.5" customHeight="1" thickBot="1" x14ac:dyDescent="0.3">
      <c r="C140" s="213"/>
      <c r="D140" s="214"/>
      <c r="E140" s="215"/>
      <c r="F140" s="186" t="s">
        <v>523</v>
      </c>
      <c r="G140" s="187"/>
      <c r="H140" s="188"/>
      <c r="I140" s="208" t="s">
        <v>681</v>
      </c>
      <c r="J140" s="209"/>
      <c r="K140" s="106">
        <f>SUM(K139:L139)</f>
        <v>1009550114.0950342</v>
      </c>
      <c r="L140" s="107"/>
      <c r="M140" s="79" t="s">
        <v>565</v>
      </c>
      <c r="N140" s="161"/>
      <c r="O140" s="161"/>
      <c r="XFB140" s="1"/>
    </row>
    <row r="141" spans="3:15 16382:16382" x14ac:dyDescent="0.25"/>
    <row r="142" spans="3:15 16382:16382" x14ac:dyDescent="0.25"/>
    <row r="143" spans="3:15 16382:16382" x14ac:dyDescent="0.25"/>
    <row r="144" spans="3:15 16382:16382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71" x14ac:dyDescent="0.25"/>
    <row r="172" x14ac:dyDescent="0.25"/>
    <row r="187" x14ac:dyDescent="0.25"/>
    <row r="188" x14ac:dyDescent="0.25"/>
    <row r="189" x14ac:dyDescent="0.25"/>
    <row r="190" x14ac:dyDescent="0.25"/>
    <row r="195" ht="12.75" hidden="1" customHeight="1" x14ac:dyDescent="0.25"/>
    <row r="196" ht="12.75" hidden="1" customHeight="1" x14ac:dyDescent="0.25"/>
    <row r="197" ht="12.75" hidden="1" customHeight="1" x14ac:dyDescent="0.25"/>
    <row r="198" ht="12.75" hidden="1" customHeight="1" x14ac:dyDescent="0.25"/>
    <row r="199" ht="12.75" hidden="1" customHeight="1" x14ac:dyDescent="0.25"/>
    <row r="200" ht="12.75" hidden="1" customHeight="1" x14ac:dyDescent="0.25"/>
    <row r="201" ht="12.75" hidden="1" customHeight="1" x14ac:dyDescent="0.25"/>
    <row r="202" ht="12.75" hidden="1" customHeight="1" x14ac:dyDescent="0.25"/>
    <row r="203" x14ac:dyDescent="0.25"/>
    <row r="204" x14ac:dyDescent="0.25"/>
    <row r="205" x14ac:dyDescent="0.25"/>
    <row r="206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</sheetData>
  <mergeCells count="100">
    <mergeCell ref="G47:H47"/>
    <mergeCell ref="G58:H58"/>
    <mergeCell ref="G38:H38"/>
    <mergeCell ref="F41:H41"/>
    <mergeCell ref="F52:H52"/>
    <mergeCell ref="B9:B10"/>
    <mergeCell ref="C9:C10"/>
    <mergeCell ref="D9:D10"/>
    <mergeCell ref="F9:F10"/>
    <mergeCell ref="F96:F97"/>
    <mergeCell ref="F93:F94"/>
    <mergeCell ref="F73:F74"/>
    <mergeCell ref="F77:F78"/>
    <mergeCell ref="F75:F76"/>
    <mergeCell ref="F66:F68"/>
    <mergeCell ref="F21:H21"/>
    <mergeCell ref="G5:H5"/>
    <mergeCell ref="C6:C8"/>
    <mergeCell ref="B6:B8"/>
    <mergeCell ref="D6:D8"/>
    <mergeCell ref="B5:E5"/>
    <mergeCell ref="F6:F7"/>
    <mergeCell ref="F12:H12"/>
    <mergeCell ref="F32:H32"/>
    <mergeCell ref="B18:E18"/>
    <mergeCell ref="B27:E27"/>
    <mergeCell ref="D12:E12"/>
    <mergeCell ref="D21:E21"/>
    <mergeCell ref="D32:E32"/>
    <mergeCell ref="G18:H18"/>
    <mergeCell ref="G27:H27"/>
    <mergeCell ref="B124:B125"/>
    <mergeCell ref="B93:B94"/>
    <mergeCell ref="B96:B98"/>
    <mergeCell ref="D86:E86"/>
    <mergeCell ref="D100:E100"/>
    <mergeCell ref="B83:B84"/>
    <mergeCell ref="I140:J140"/>
    <mergeCell ref="C139:E140"/>
    <mergeCell ref="C75:C76"/>
    <mergeCell ref="C77:C80"/>
    <mergeCell ref="F110:H110"/>
    <mergeCell ref="F116:H116"/>
    <mergeCell ref="F128:H128"/>
    <mergeCell ref="D75:D76"/>
    <mergeCell ref="F83:F84"/>
    <mergeCell ref="D83:D84"/>
    <mergeCell ref="C83:C84"/>
    <mergeCell ref="D124:D125"/>
    <mergeCell ref="D110:E110"/>
    <mergeCell ref="D107:D108"/>
    <mergeCell ref="C124:C125"/>
    <mergeCell ref="C73:C74"/>
    <mergeCell ref="F140:H140"/>
    <mergeCell ref="F134:H134"/>
    <mergeCell ref="D134:E134"/>
    <mergeCell ref="B107:B108"/>
    <mergeCell ref="D77:D80"/>
    <mergeCell ref="C107:C108"/>
    <mergeCell ref="C93:C94"/>
    <mergeCell ref="C96:C98"/>
    <mergeCell ref="F79:F80"/>
    <mergeCell ref="G92:H92"/>
    <mergeCell ref="D93:D94"/>
    <mergeCell ref="F107:F108"/>
    <mergeCell ref="F100:H100"/>
    <mergeCell ref="G106:H106"/>
    <mergeCell ref="B73:B74"/>
    <mergeCell ref="C49:C50"/>
    <mergeCell ref="F71:F72"/>
    <mergeCell ref="F69:F70"/>
    <mergeCell ref="F49:F50"/>
    <mergeCell ref="B38:E38"/>
    <mergeCell ref="B47:E47"/>
    <mergeCell ref="B58:E58"/>
    <mergeCell ref="B71:B72"/>
    <mergeCell ref="B49:B50"/>
    <mergeCell ref="D49:D50"/>
    <mergeCell ref="C66:C68"/>
    <mergeCell ref="B66:B68"/>
    <mergeCell ref="D66:D68"/>
    <mergeCell ref="D41:E41"/>
    <mergeCell ref="D52:E52"/>
    <mergeCell ref="C71:C72"/>
    <mergeCell ref="F139:H139"/>
    <mergeCell ref="D71:D72"/>
    <mergeCell ref="C69:C70"/>
    <mergeCell ref="B69:B70"/>
    <mergeCell ref="D69:D70"/>
    <mergeCell ref="B122:E122"/>
    <mergeCell ref="F86:H86"/>
    <mergeCell ref="D116:E116"/>
    <mergeCell ref="D128:E128"/>
    <mergeCell ref="F124:F125"/>
    <mergeCell ref="G122:H122"/>
    <mergeCell ref="D73:D74"/>
    <mergeCell ref="B92:E92"/>
    <mergeCell ref="B106:E106"/>
    <mergeCell ref="B77:B80"/>
    <mergeCell ref="B75:B76"/>
  </mergeCells>
  <dataValidations count="1">
    <dataValidation type="custom" allowBlank="1" showInputMessage="1" showErrorMessage="1" sqref="J134:M135 I139:M140 J116:M117 J86:M87 J32:M33 J41:M42 J21:M22 J12:M13 J52:M53 J110:M111 J100:M101 J128:M129">
      <formula1>" "</formula1>
    </dataValidation>
  </dataValidations>
  <pageMargins left="0.7" right="0.7" top="0.75" bottom="0.75" header="0.3" footer="0.3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79998168889431442"/>
  </sheetPr>
  <dimension ref="A1:R234"/>
  <sheetViews>
    <sheetView showGridLines="0" workbookViewId="0">
      <pane ySplit="5" topLeftCell="A135" activePane="bottomLeft" state="frozen"/>
      <selection pane="bottomLeft" activeCell="B174" sqref="B174"/>
    </sheetView>
  </sheetViews>
  <sheetFormatPr defaultColWidth="0" defaultRowHeight="11.25" zeroHeight="1" x14ac:dyDescent="0.15"/>
  <cols>
    <col min="1" max="1" width="2.85546875" style="1" customWidth="1"/>
    <col min="2" max="2" width="4.5703125" style="11" customWidth="1"/>
    <col min="3" max="3" width="44.7109375" style="70" customWidth="1"/>
    <col min="4" max="4" width="12" style="68" customWidth="1"/>
    <col min="5" max="5" width="8" style="68" customWidth="1"/>
    <col min="6" max="6" width="11.5703125" style="11" customWidth="1"/>
    <col min="7" max="7" width="10.7109375" style="11" customWidth="1"/>
    <col min="8" max="9" width="9.140625" style="11" customWidth="1"/>
    <col min="10" max="10" width="14.42578125" style="68" customWidth="1"/>
    <col min="11" max="11" width="15.42578125" style="68" customWidth="1"/>
    <col min="12" max="12" width="14.42578125" style="68" customWidth="1"/>
    <col min="13" max="13" width="15.85546875" style="68" customWidth="1"/>
    <col min="14" max="14" width="12.7109375" style="148" customWidth="1"/>
    <col min="15" max="15" width="4.85546875" style="148" customWidth="1"/>
    <col min="16" max="18" width="0" style="68" hidden="1" customWidth="1"/>
    <col min="19" max="16384" width="9.140625" style="68" hidden="1"/>
  </cols>
  <sheetData>
    <row r="1" spans="1:15" ht="9.75" customHeight="1" thickBot="1" x14ac:dyDescent="0.2"/>
    <row r="2" spans="1:15" ht="21.75" customHeight="1" thickBot="1" x14ac:dyDescent="0.3">
      <c r="B2" s="165" t="s">
        <v>819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7"/>
    </row>
    <row r="3" spans="1:15" ht="9.75" customHeight="1" thickBot="1" x14ac:dyDescent="0.2">
      <c r="B3" s="2"/>
    </row>
    <row r="4" spans="1:15" ht="31.5" customHeight="1" thickBot="1" x14ac:dyDescent="0.2">
      <c r="B4" s="115" t="s">
        <v>312</v>
      </c>
      <c r="C4" s="116" t="s">
        <v>313</v>
      </c>
      <c r="D4" s="116" t="s">
        <v>314</v>
      </c>
      <c r="E4" s="115" t="s">
        <v>315</v>
      </c>
      <c r="F4" s="117" t="s">
        <v>435</v>
      </c>
      <c r="G4" s="117" t="s">
        <v>317</v>
      </c>
      <c r="H4" s="117" t="s">
        <v>318</v>
      </c>
      <c r="I4" s="117" t="s">
        <v>319</v>
      </c>
      <c r="J4" s="118" t="s">
        <v>320</v>
      </c>
      <c r="K4" s="118" t="s">
        <v>2</v>
      </c>
      <c r="L4" s="118" t="s">
        <v>436</v>
      </c>
      <c r="M4" s="118" t="s">
        <v>437</v>
      </c>
    </row>
    <row r="5" spans="1:15" s="2" customFormat="1" ht="15.75" customHeight="1" x14ac:dyDescent="0.25">
      <c r="B5" s="193" t="s">
        <v>565</v>
      </c>
      <c r="C5" s="194"/>
      <c r="D5" s="194"/>
      <c r="E5" s="194"/>
      <c r="F5" s="108" t="s">
        <v>322</v>
      </c>
      <c r="G5" s="216" t="s">
        <v>565</v>
      </c>
      <c r="H5" s="217"/>
      <c r="I5" s="109" t="s">
        <v>322</v>
      </c>
      <c r="J5" s="144"/>
      <c r="K5" s="145"/>
      <c r="L5" s="145"/>
      <c r="M5" s="146" t="s">
        <v>524</v>
      </c>
      <c r="N5" s="149"/>
      <c r="O5" s="149"/>
    </row>
    <row r="6" spans="1:15" ht="27.75" customHeight="1" x14ac:dyDescent="0.15">
      <c r="B6" s="28">
        <v>1</v>
      </c>
      <c r="C6" s="35" t="s">
        <v>570</v>
      </c>
      <c r="D6" s="28" t="s">
        <v>415</v>
      </c>
      <c r="E6" s="28" t="s">
        <v>100</v>
      </c>
      <c r="F6" s="36">
        <v>1619.51</v>
      </c>
      <c r="G6" s="34" t="s">
        <v>493</v>
      </c>
      <c r="H6" s="34" t="s">
        <v>0</v>
      </c>
      <c r="I6" s="36">
        <v>1619.51</v>
      </c>
      <c r="J6" s="30">
        <v>145755900</v>
      </c>
      <c r="K6" s="30">
        <v>119949543.24156164</v>
      </c>
      <c r="L6" s="30">
        <v>133712732.75843836</v>
      </c>
      <c r="M6" s="56">
        <f>SUM(J6:L6)</f>
        <v>399418176</v>
      </c>
    </row>
    <row r="7" spans="1:15" s="1" customFormat="1" ht="12" thickBot="1" x14ac:dyDescent="0.3">
      <c r="C7" s="4"/>
      <c r="F7" s="3"/>
      <c r="G7" s="3"/>
      <c r="H7" s="3"/>
      <c r="I7" s="3"/>
      <c r="J7" s="5"/>
      <c r="K7" s="5"/>
      <c r="L7" s="5"/>
      <c r="M7" s="5"/>
      <c r="N7" s="148"/>
      <c r="O7" s="148"/>
    </row>
    <row r="8" spans="1:15" s="2" customFormat="1" ht="22.5" customHeight="1" thickBot="1" x14ac:dyDescent="0.3">
      <c r="A8" s="1"/>
      <c r="C8" s="71"/>
      <c r="D8" s="230" t="s">
        <v>415</v>
      </c>
      <c r="E8" s="231"/>
      <c r="F8" s="232" t="s">
        <v>3</v>
      </c>
      <c r="G8" s="233"/>
      <c r="H8" s="234"/>
      <c r="I8" s="59" t="s">
        <v>681</v>
      </c>
      <c r="J8" s="78">
        <f>SUM(J6:J7)</f>
        <v>145755900</v>
      </c>
      <c r="K8" s="78">
        <f>SUM(K6:K7)</f>
        <v>119949543.24156164</v>
      </c>
      <c r="L8" s="78">
        <f>SUM(L6:L7)</f>
        <v>133712732.75843836</v>
      </c>
      <c r="M8" s="78">
        <f>SUM(M6:M7)</f>
        <v>399418176</v>
      </c>
      <c r="N8" s="163">
        <f>SUM(J8:L8)</f>
        <v>399418176</v>
      </c>
      <c r="O8" s="164" t="b">
        <f>M8=N8</f>
        <v>1</v>
      </c>
    </row>
    <row r="9" spans="1:15" s="1" customFormat="1" x14ac:dyDescent="0.25">
      <c r="C9" s="4"/>
      <c r="F9" s="3"/>
      <c r="G9" s="3"/>
      <c r="H9" s="3"/>
      <c r="I9" s="3"/>
      <c r="J9" s="69"/>
      <c r="K9" s="76">
        <f>SUM(K8:L8)</f>
        <v>253662276</v>
      </c>
      <c r="L9" s="69"/>
      <c r="M9" s="69"/>
      <c r="N9" s="148"/>
      <c r="O9" s="148"/>
    </row>
    <row r="10" spans="1:15" s="1" customFormat="1" x14ac:dyDescent="0.25">
      <c r="C10" s="4"/>
      <c r="F10" s="3"/>
      <c r="G10" s="3"/>
      <c r="H10" s="3"/>
      <c r="I10" s="3"/>
      <c r="J10" s="69"/>
      <c r="K10" s="151"/>
      <c r="L10" s="69"/>
      <c r="M10" s="69"/>
      <c r="N10" s="148"/>
      <c r="O10" s="148"/>
    </row>
    <row r="11" spans="1:15" s="1" customFormat="1" x14ac:dyDescent="0.25">
      <c r="C11" s="4"/>
      <c r="F11" s="3"/>
      <c r="G11" s="3"/>
      <c r="H11" s="3"/>
      <c r="I11" s="3"/>
      <c r="J11" s="69"/>
      <c r="K11" s="69"/>
      <c r="L11" s="69"/>
      <c r="M11" s="69"/>
      <c r="N11" s="148"/>
      <c r="O11" s="148"/>
    </row>
    <row r="12" spans="1:15" s="1" customFormat="1" ht="12" thickBot="1" x14ac:dyDescent="0.3">
      <c r="C12" s="4"/>
      <c r="F12" s="3"/>
      <c r="G12" s="3"/>
      <c r="H12" s="3"/>
      <c r="I12" s="3"/>
      <c r="J12" s="69"/>
      <c r="K12" s="69"/>
      <c r="L12" s="69"/>
      <c r="M12" s="69"/>
      <c r="N12" s="148"/>
      <c r="O12" s="148"/>
    </row>
    <row r="13" spans="1:15" ht="31.5" customHeight="1" thickBot="1" x14ac:dyDescent="0.2">
      <c r="B13" s="115" t="s">
        <v>312</v>
      </c>
      <c r="C13" s="116" t="s">
        <v>313</v>
      </c>
      <c r="D13" s="116" t="s">
        <v>314</v>
      </c>
      <c r="E13" s="115" t="s">
        <v>315</v>
      </c>
      <c r="F13" s="117" t="s">
        <v>435</v>
      </c>
      <c r="G13" s="117" t="s">
        <v>317</v>
      </c>
      <c r="H13" s="117" t="s">
        <v>318</v>
      </c>
      <c r="I13" s="117" t="s">
        <v>319</v>
      </c>
      <c r="J13" s="118" t="s">
        <v>320</v>
      </c>
      <c r="K13" s="118" t="s">
        <v>2</v>
      </c>
      <c r="L13" s="118" t="s">
        <v>436</v>
      </c>
      <c r="M13" s="118" t="s">
        <v>437</v>
      </c>
    </row>
    <row r="14" spans="1:15" s="2" customFormat="1" ht="15.75" customHeight="1" x14ac:dyDescent="0.25">
      <c r="A14" s="1"/>
      <c r="B14" s="193" t="s">
        <v>565</v>
      </c>
      <c r="C14" s="194"/>
      <c r="D14" s="194"/>
      <c r="E14" s="194"/>
      <c r="F14" s="50" t="s">
        <v>322</v>
      </c>
      <c r="G14" s="200" t="s">
        <v>565</v>
      </c>
      <c r="H14" s="201"/>
      <c r="I14" s="51" t="s">
        <v>322</v>
      </c>
      <c r="J14" s="144"/>
      <c r="K14" s="145"/>
      <c r="L14" s="145"/>
      <c r="M14" s="146" t="s">
        <v>524</v>
      </c>
      <c r="N14" s="148"/>
      <c r="O14" s="148"/>
    </row>
    <row r="15" spans="1:15" ht="22.5" customHeight="1" x14ac:dyDescent="0.15">
      <c r="B15" s="224">
        <v>1</v>
      </c>
      <c r="C15" s="221" t="s">
        <v>637</v>
      </c>
      <c r="D15" s="224" t="s">
        <v>414</v>
      </c>
      <c r="E15" s="28" t="s">
        <v>98</v>
      </c>
      <c r="F15" s="249">
        <v>2884.8</v>
      </c>
      <c r="G15" s="34" t="s">
        <v>487</v>
      </c>
      <c r="H15" s="34" t="s">
        <v>0</v>
      </c>
      <c r="I15" s="36">
        <v>2561</v>
      </c>
      <c r="J15" s="30">
        <v>252257832.00000003</v>
      </c>
      <c r="K15" s="30">
        <v>203959704.09734246</v>
      </c>
      <c r="L15" s="30">
        <v>189328035.90265754</v>
      </c>
      <c r="M15" s="56">
        <f t="shared" ref="M15:M25" si="0">SUM(J15:L15)</f>
        <v>645545572</v>
      </c>
    </row>
    <row r="16" spans="1:15" ht="22.5" customHeight="1" x14ac:dyDescent="0.15">
      <c r="B16" s="225"/>
      <c r="C16" s="223"/>
      <c r="D16" s="225"/>
      <c r="E16" s="28" t="s">
        <v>99</v>
      </c>
      <c r="F16" s="239"/>
      <c r="G16" s="34" t="s">
        <v>495</v>
      </c>
      <c r="H16" s="34" t="s">
        <v>6</v>
      </c>
      <c r="I16" s="36">
        <v>323.51</v>
      </c>
      <c r="J16" s="30">
        <v>31214888</v>
      </c>
      <c r="K16" s="30">
        <v>22635480.529041104</v>
      </c>
      <c r="L16" s="30">
        <v>16512915.470958898</v>
      </c>
      <c r="M16" s="56">
        <f t="shared" si="0"/>
        <v>70363284</v>
      </c>
    </row>
    <row r="17" spans="1:15" ht="26.25" customHeight="1" x14ac:dyDescent="0.15">
      <c r="B17" s="28">
        <v>2</v>
      </c>
      <c r="C17" s="35" t="s">
        <v>589</v>
      </c>
      <c r="D17" s="28" t="s">
        <v>414</v>
      </c>
      <c r="E17" s="28" t="s">
        <v>477</v>
      </c>
      <c r="F17" s="36">
        <v>724.86</v>
      </c>
      <c r="G17" s="34" t="s">
        <v>439</v>
      </c>
      <c r="H17" s="34" t="s">
        <v>0</v>
      </c>
      <c r="I17" s="36">
        <v>724.86</v>
      </c>
      <c r="J17" s="30">
        <v>72486000</v>
      </c>
      <c r="K17" s="30">
        <v>35455901.439339176</v>
      </c>
      <c r="L17" s="30">
        <v>6201527.7506608218</v>
      </c>
      <c r="M17" s="56">
        <f t="shared" si="0"/>
        <v>114143429.19</v>
      </c>
    </row>
    <row r="18" spans="1:15" ht="30" customHeight="1" x14ac:dyDescent="0.15">
      <c r="B18" s="28">
        <v>3</v>
      </c>
      <c r="C18" s="35" t="s">
        <v>572</v>
      </c>
      <c r="D18" s="28" t="s">
        <v>414</v>
      </c>
      <c r="E18" s="28" t="s">
        <v>67</v>
      </c>
      <c r="F18" s="36">
        <v>611.80999999999995</v>
      </c>
      <c r="G18" s="34" t="s">
        <v>496</v>
      </c>
      <c r="H18" s="34" t="s">
        <v>0</v>
      </c>
      <c r="I18" s="36">
        <v>611.80999999999995</v>
      </c>
      <c r="J18" s="30">
        <v>23552875.887671232</v>
      </c>
      <c r="K18" s="30">
        <v>1592008.6307104523</v>
      </c>
      <c r="L18" s="30">
        <v>907528.36928954779</v>
      </c>
      <c r="M18" s="56">
        <f t="shared" si="0"/>
        <v>26052412.887671232</v>
      </c>
    </row>
    <row r="19" spans="1:15" ht="26.25" customHeight="1" x14ac:dyDescent="0.15">
      <c r="B19" s="28">
        <v>4</v>
      </c>
      <c r="C19" s="35" t="s">
        <v>595</v>
      </c>
      <c r="D19" s="28" t="s">
        <v>414</v>
      </c>
      <c r="E19" s="28" t="s">
        <v>84</v>
      </c>
      <c r="F19" s="36">
        <v>1852.81</v>
      </c>
      <c r="G19" s="34" t="s">
        <v>85</v>
      </c>
      <c r="H19" s="34" t="s">
        <v>0</v>
      </c>
      <c r="I19" s="36">
        <v>1852.81</v>
      </c>
      <c r="J19" s="30">
        <v>166752900.00000006</v>
      </c>
      <c r="K19" s="30">
        <v>36648143.709679857</v>
      </c>
      <c r="L19" s="30">
        <v>14241077.895171886</v>
      </c>
      <c r="M19" s="56">
        <f t="shared" si="0"/>
        <v>217642121.60485178</v>
      </c>
    </row>
    <row r="20" spans="1:15" ht="22.5" customHeight="1" x14ac:dyDescent="0.15">
      <c r="B20" s="224">
        <v>5</v>
      </c>
      <c r="C20" s="202" t="s">
        <v>594</v>
      </c>
      <c r="D20" s="224" t="s">
        <v>414</v>
      </c>
      <c r="E20" s="28" t="s">
        <v>89</v>
      </c>
      <c r="F20" s="249">
        <v>6711.27</v>
      </c>
      <c r="G20" s="28" t="s">
        <v>90</v>
      </c>
      <c r="H20" s="28" t="s">
        <v>0</v>
      </c>
      <c r="I20" s="36">
        <v>3355.64</v>
      </c>
      <c r="J20" s="30">
        <v>0</v>
      </c>
      <c r="K20" s="30">
        <v>0</v>
      </c>
      <c r="L20" s="30">
        <v>0</v>
      </c>
      <c r="M20" s="56">
        <f t="shared" si="0"/>
        <v>0</v>
      </c>
    </row>
    <row r="21" spans="1:15" ht="22.5" customHeight="1" x14ac:dyDescent="0.15">
      <c r="B21" s="225"/>
      <c r="C21" s="192"/>
      <c r="D21" s="225"/>
      <c r="E21" s="28" t="s">
        <v>91</v>
      </c>
      <c r="F21" s="239"/>
      <c r="G21" s="28" t="s">
        <v>497</v>
      </c>
      <c r="H21" s="28" t="s">
        <v>6</v>
      </c>
      <c r="I21" s="36">
        <v>3355.63</v>
      </c>
      <c r="J21" s="30">
        <v>0</v>
      </c>
      <c r="K21" s="30">
        <v>-3.1440045343686458E-3</v>
      </c>
      <c r="L21" s="30">
        <v>3.1440045343686458E-3</v>
      </c>
      <c r="M21" s="56">
        <f t="shared" si="0"/>
        <v>0</v>
      </c>
    </row>
    <row r="22" spans="1:15" ht="38.25" customHeight="1" x14ac:dyDescent="0.15">
      <c r="B22" s="28">
        <v>6</v>
      </c>
      <c r="C22" s="35" t="s">
        <v>591</v>
      </c>
      <c r="D22" s="28" t="s">
        <v>414</v>
      </c>
      <c r="E22" s="28" t="s">
        <v>92</v>
      </c>
      <c r="F22" s="36">
        <v>2600.7399999999998</v>
      </c>
      <c r="G22" s="28" t="s">
        <v>532</v>
      </c>
      <c r="H22" s="28" t="s">
        <v>0</v>
      </c>
      <c r="I22" s="36">
        <v>2600.7399999999998</v>
      </c>
      <c r="J22" s="30">
        <v>151143247.71090832</v>
      </c>
      <c r="K22" s="30">
        <v>18786399.15906008</v>
      </c>
      <c r="L22" s="30">
        <v>8301552.0945905559</v>
      </c>
      <c r="M22" s="56">
        <f t="shared" si="0"/>
        <v>178231198.96455896</v>
      </c>
    </row>
    <row r="23" spans="1:15" ht="22.5" customHeight="1" x14ac:dyDescent="0.15">
      <c r="B23" s="224">
        <v>7</v>
      </c>
      <c r="C23" s="202" t="s">
        <v>571</v>
      </c>
      <c r="D23" s="224" t="s">
        <v>414</v>
      </c>
      <c r="E23" s="28" t="s">
        <v>93</v>
      </c>
      <c r="F23" s="249">
        <v>2107.73</v>
      </c>
      <c r="G23" s="28" t="s">
        <v>498</v>
      </c>
      <c r="H23" s="28" t="s">
        <v>0</v>
      </c>
      <c r="I23" s="36">
        <v>6.6</v>
      </c>
      <c r="J23" s="30">
        <v>0</v>
      </c>
      <c r="K23" s="30">
        <v>0</v>
      </c>
      <c r="L23" s="30">
        <v>0</v>
      </c>
      <c r="M23" s="56">
        <f t="shared" si="0"/>
        <v>0</v>
      </c>
    </row>
    <row r="24" spans="1:15" ht="22.5" customHeight="1" x14ac:dyDescent="0.15">
      <c r="B24" s="248"/>
      <c r="C24" s="204"/>
      <c r="D24" s="248"/>
      <c r="E24" s="28" t="s">
        <v>94</v>
      </c>
      <c r="F24" s="238"/>
      <c r="G24" s="28" t="s">
        <v>499</v>
      </c>
      <c r="H24" s="28" t="s">
        <v>6</v>
      </c>
      <c r="I24" s="36">
        <v>1047.21</v>
      </c>
      <c r="J24" s="30">
        <v>0</v>
      </c>
      <c r="K24" s="30">
        <v>0</v>
      </c>
      <c r="L24" s="30">
        <v>0</v>
      </c>
      <c r="M24" s="56">
        <f t="shared" si="0"/>
        <v>0</v>
      </c>
    </row>
    <row r="25" spans="1:15" ht="22.5" customHeight="1" x14ac:dyDescent="0.15">
      <c r="B25" s="225"/>
      <c r="C25" s="192"/>
      <c r="D25" s="225"/>
      <c r="E25" s="28" t="s">
        <v>95</v>
      </c>
      <c r="F25" s="239"/>
      <c r="G25" s="28" t="s">
        <v>77</v>
      </c>
      <c r="H25" s="28" t="s">
        <v>137</v>
      </c>
      <c r="I25" s="36">
        <v>1053.8599999999999</v>
      </c>
      <c r="J25" s="30">
        <v>0</v>
      </c>
      <c r="K25" s="30">
        <v>0</v>
      </c>
      <c r="L25" s="30">
        <v>0</v>
      </c>
      <c r="M25" s="56">
        <f t="shared" si="0"/>
        <v>0</v>
      </c>
    </row>
    <row r="26" spans="1:15" ht="29.25" customHeight="1" x14ac:dyDescent="0.15">
      <c r="B26" s="28">
        <v>8</v>
      </c>
      <c r="C26" s="35" t="s">
        <v>573</v>
      </c>
      <c r="D26" s="28" t="s">
        <v>414</v>
      </c>
      <c r="E26" s="28" t="s">
        <v>484</v>
      </c>
      <c r="F26" s="36">
        <v>425.98</v>
      </c>
      <c r="G26" s="28" t="s">
        <v>500</v>
      </c>
      <c r="H26" s="28" t="s">
        <v>0</v>
      </c>
      <c r="I26" s="36">
        <v>425.98</v>
      </c>
      <c r="J26" s="30">
        <v>0</v>
      </c>
      <c r="K26" s="30">
        <v>0</v>
      </c>
      <c r="L26" s="30">
        <v>0</v>
      </c>
      <c r="M26" s="56">
        <f>SUM(J26:L26)</f>
        <v>0</v>
      </c>
    </row>
    <row r="27" spans="1:15" ht="22.5" customHeight="1" x14ac:dyDescent="0.15">
      <c r="A27" s="2"/>
      <c r="B27" s="224">
        <v>9</v>
      </c>
      <c r="C27" s="202" t="s">
        <v>636</v>
      </c>
      <c r="D27" s="224" t="s">
        <v>414</v>
      </c>
      <c r="E27" s="28" t="s">
        <v>118</v>
      </c>
      <c r="F27" s="249">
        <v>2877.11</v>
      </c>
      <c r="G27" s="31" t="s">
        <v>528</v>
      </c>
      <c r="H27" s="28" t="s">
        <v>0</v>
      </c>
      <c r="I27" s="36">
        <v>2741.57</v>
      </c>
      <c r="J27" s="30">
        <v>0</v>
      </c>
      <c r="K27" s="30">
        <v>0</v>
      </c>
      <c r="L27" s="30">
        <v>0</v>
      </c>
      <c r="M27" s="56">
        <f>SUM(J27:L27)</f>
        <v>0</v>
      </c>
      <c r="N27" s="149"/>
      <c r="O27" s="149"/>
    </row>
    <row r="28" spans="1:15" ht="22.5" customHeight="1" x14ac:dyDescent="0.15">
      <c r="B28" s="225"/>
      <c r="C28" s="192"/>
      <c r="D28" s="225"/>
      <c r="E28" s="28" t="s">
        <v>119</v>
      </c>
      <c r="F28" s="239"/>
      <c r="G28" s="31" t="s">
        <v>529</v>
      </c>
      <c r="H28" s="28" t="s">
        <v>6</v>
      </c>
      <c r="I28" s="36">
        <v>135.54</v>
      </c>
      <c r="J28" s="30">
        <v>0</v>
      </c>
      <c r="K28" s="30">
        <v>0</v>
      </c>
      <c r="L28" s="30">
        <v>0</v>
      </c>
      <c r="M28" s="56">
        <f>SUM(J28:L28)</f>
        <v>0</v>
      </c>
    </row>
    <row r="29" spans="1:15" ht="29.25" customHeight="1" x14ac:dyDescent="0.15">
      <c r="B29" s="28">
        <v>10</v>
      </c>
      <c r="C29" s="35" t="s">
        <v>592</v>
      </c>
      <c r="D29" s="28" t="s">
        <v>414</v>
      </c>
      <c r="E29" s="28" t="s">
        <v>126</v>
      </c>
      <c r="F29" s="36">
        <v>808.11</v>
      </c>
      <c r="G29" s="31" t="s">
        <v>546</v>
      </c>
      <c r="H29" s="28" t="s">
        <v>0</v>
      </c>
      <c r="I29" s="36">
        <v>808.11</v>
      </c>
      <c r="J29" s="30">
        <v>0</v>
      </c>
      <c r="K29" s="30">
        <v>0</v>
      </c>
      <c r="L29" s="30">
        <v>0</v>
      </c>
      <c r="M29" s="56">
        <f t="shared" ref="M29:M34" si="1">SUM(J29:L29)</f>
        <v>0</v>
      </c>
    </row>
    <row r="30" spans="1:15" ht="27" customHeight="1" x14ac:dyDescent="0.15">
      <c r="B30" s="28">
        <v>11</v>
      </c>
      <c r="C30" s="35" t="s">
        <v>593</v>
      </c>
      <c r="D30" s="28" t="s">
        <v>414</v>
      </c>
      <c r="E30" s="28" t="s">
        <v>127</v>
      </c>
      <c r="F30" s="36">
        <v>893.51</v>
      </c>
      <c r="G30" s="31" t="s">
        <v>527</v>
      </c>
      <c r="H30" s="28" t="s">
        <v>0</v>
      </c>
      <c r="I30" s="36">
        <v>893.51</v>
      </c>
      <c r="J30" s="30">
        <v>0</v>
      </c>
      <c r="K30" s="30">
        <v>-1.492902985582613E-2</v>
      </c>
      <c r="L30" s="30">
        <v>1.492902985582613E-2</v>
      </c>
      <c r="M30" s="56">
        <f t="shared" si="1"/>
        <v>0</v>
      </c>
    </row>
    <row r="31" spans="1:15" ht="34.5" customHeight="1" x14ac:dyDescent="0.15">
      <c r="B31" s="32">
        <v>12</v>
      </c>
      <c r="C31" s="139" t="s">
        <v>809</v>
      </c>
      <c r="D31" s="32" t="s">
        <v>414</v>
      </c>
      <c r="E31" s="32" t="s">
        <v>131</v>
      </c>
      <c r="F31" s="72">
        <v>2149.08</v>
      </c>
      <c r="G31" s="32" t="s">
        <v>549</v>
      </c>
      <c r="H31" s="32" t="s">
        <v>0</v>
      </c>
      <c r="I31" s="32">
        <v>2149.08</v>
      </c>
      <c r="J31" s="30">
        <v>0</v>
      </c>
      <c r="K31" s="30">
        <v>0</v>
      </c>
      <c r="L31" s="30">
        <v>0</v>
      </c>
      <c r="M31" s="56">
        <f t="shared" si="1"/>
        <v>0</v>
      </c>
    </row>
    <row r="32" spans="1:15" ht="27" customHeight="1" x14ac:dyDescent="0.15">
      <c r="B32" s="32">
        <v>13</v>
      </c>
      <c r="C32" s="139" t="s">
        <v>590</v>
      </c>
      <c r="D32" s="32" t="s">
        <v>414</v>
      </c>
      <c r="E32" s="32" t="s">
        <v>132</v>
      </c>
      <c r="F32" s="72">
        <v>711.17</v>
      </c>
      <c r="G32" s="32" t="s">
        <v>550</v>
      </c>
      <c r="H32" s="32" t="s">
        <v>0</v>
      </c>
      <c r="I32" s="32">
        <v>711.17</v>
      </c>
      <c r="J32" s="30">
        <v>0</v>
      </c>
      <c r="K32" s="30">
        <v>0</v>
      </c>
      <c r="L32" s="30">
        <v>0</v>
      </c>
      <c r="M32" s="56">
        <f t="shared" si="1"/>
        <v>0</v>
      </c>
    </row>
    <row r="33" spans="1:15" ht="22.5" customHeight="1" x14ac:dyDescent="0.15">
      <c r="A33" s="2"/>
      <c r="B33" s="227">
        <v>14</v>
      </c>
      <c r="C33" s="221" t="s">
        <v>755</v>
      </c>
      <c r="D33" s="227" t="s">
        <v>414</v>
      </c>
      <c r="E33" s="32" t="s">
        <v>133</v>
      </c>
      <c r="F33" s="72">
        <v>1826.13</v>
      </c>
      <c r="G33" s="32" t="s">
        <v>551</v>
      </c>
      <c r="H33" s="32" t="s">
        <v>0</v>
      </c>
      <c r="I33" s="32">
        <v>1826.13</v>
      </c>
      <c r="J33" s="30">
        <v>18261300</v>
      </c>
      <c r="K33" s="30">
        <v>2260454.8767123288</v>
      </c>
      <c r="L33" s="30">
        <v>356319.12328767125</v>
      </c>
      <c r="M33" s="56">
        <f t="shared" si="1"/>
        <v>20878074</v>
      </c>
      <c r="N33" s="149"/>
      <c r="O33" s="149"/>
    </row>
    <row r="34" spans="1:15" ht="22.5" customHeight="1" x14ac:dyDescent="0.15">
      <c r="B34" s="228"/>
      <c r="C34" s="222"/>
      <c r="D34" s="228"/>
      <c r="E34" s="32" t="s">
        <v>134</v>
      </c>
      <c r="F34" s="60">
        <v>958.2</v>
      </c>
      <c r="G34" s="32" t="s">
        <v>552</v>
      </c>
      <c r="H34" s="32" t="s">
        <v>6</v>
      </c>
      <c r="I34" s="32">
        <v>958.2</v>
      </c>
      <c r="J34" s="30">
        <v>9581950</v>
      </c>
      <c r="K34" s="30">
        <v>1182192.8941474948</v>
      </c>
      <c r="L34" s="30">
        <v>169531.35585250516</v>
      </c>
      <c r="M34" s="56">
        <f t="shared" si="1"/>
        <v>10933674.25</v>
      </c>
    </row>
    <row r="35" spans="1:15" ht="22.5" customHeight="1" x14ac:dyDescent="0.15">
      <c r="B35" s="228"/>
      <c r="C35" s="222"/>
      <c r="D35" s="228"/>
      <c r="E35" s="32" t="s">
        <v>566</v>
      </c>
      <c r="F35" s="60">
        <v>1398.2</v>
      </c>
      <c r="G35" s="32" t="s">
        <v>568</v>
      </c>
      <c r="H35" s="32" t="s">
        <v>137</v>
      </c>
      <c r="I35" s="60">
        <v>1398.2</v>
      </c>
      <c r="J35" s="30">
        <v>0</v>
      </c>
      <c r="K35" s="30">
        <v>1575052.0692788891</v>
      </c>
      <c r="L35" s="30">
        <v>11345.996474535561</v>
      </c>
      <c r="M35" s="56">
        <f>SUM(J35:L35)</f>
        <v>1586398.0657534248</v>
      </c>
    </row>
    <row r="36" spans="1:15" ht="22.5" customHeight="1" x14ac:dyDescent="0.15">
      <c r="B36" s="229"/>
      <c r="C36" s="223"/>
      <c r="D36" s="229"/>
      <c r="E36" s="32" t="s">
        <v>567</v>
      </c>
      <c r="F36" s="60">
        <v>1386.12</v>
      </c>
      <c r="G36" s="32" t="s">
        <v>569</v>
      </c>
      <c r="H36" s="32" t="s">
        <v>138</v>
      </c>
      <c r="I36" s="60">
        <v>1386.12</v>
      </c>
      <c r="J36" s="30">
        <v>0</v>
      </c>
      <c r="K36" s="30">
        <v>1585732.0452659787</v>
      </c>
      <c r="L36" s="30">
        <v>9985.036240870706</v>
      </c>
      <c r="M36" s="56">
        <f>SUM(J36:L36)</f>
        <v>1595717.0815068493</v>
      </c>
    </row>
    <row r="37" spans="1:15" ht="23.25" customHeight="1" x14ac:dyDescent="0.15">
      <c r="B37" s="227">
        <v>15</v>
      </c>
      <c r="C37" s="221" t="s">
        <v>588</v>
      </c>
      <c r="D37" s="227" t="s">
        <v>414</v>
      </c>
      <c r="E37" s="32" t="s">
        <v>135</v>
      </c>
      <c r="F37" s="240">
        <v>1097.1300000000001</v>
      </c>
      <c r="G37" s="32" t="s">
        <v>553</v>
      </c>
      <c r="H37" s="32" t="s">
        <v>0</v>
      </c>
      <c r="I37" s="32">
        <v>916.81</v>
      </c>
      <c r="J37" s="30">
        <v>0</v>
      </c>
      <c r="K37" s="30">
        <v>0</v>
      </c>
      <c r="L37" s="30">
        <v>0</v>
      </c>
      <c r="M37" s="56">
        <f>SUM(J37:L37)</f>
        <v>0</v>
      </c>
    </row>
    <row r="38" spans="1:15" ht="23.25" customHeight="1" x14ac:dyDescent="0.15">
      <c r="A38" s="2"/>
      <c r="B38" s="229"/>
      <c r="C38" s="223"/>
      <c r="D38" s="229"/>
      <c r="E38" s="32" t="s">
        <v>136</v>
      </c>
      <c r="F38" s="241"/>
      <c r="G38" s="32" t="s">
        <v>554</v>
      </c>
      <c r="H38" s="32" t="s">
        <v>6</v>
      </c>
      <c r="I38" s="32">
        <v>180.33</v>
      </c>
      <c r="J38" s="30">
        <v>0</v>
      </c>
      <c r="K38" s="30">
        <v>0</v>
      </c>
      <c r="L38" s="30">
        <v>0</v>
      </c>
      <c r="M38" s="56">
        <f>SUM(J38:L38)</f>
        <v>0</v>
      </c>
      <c r="N38" s="149"/>
      <c r="O38" s="149"/>
    </row>
    <row r="39" spans="1:15" s="1" customFormat="1" ht="12" thickBot="1" x14ac:dyDescent="0.3">
      <c r="C39" s="4"/>
      <c r="F39" s="3"/>
      <c r="G39" s="3"/>
      <c r="H39" s="3"/>
      <c r="I39" s="3"/>
      <c r="J39" s="5"/>
      <c r="K39" s="5"/>
      <c r="L39" s="5"/>
      <c r="M39" s="5"/>
      <c r="N39" s="148"/>
      <c r="O39" s="148"/>
    </row>
    <row r="40" spans="1:15" s="2" customFormat="1" ht="22.5" customHeight="1" thickBot="1" x14ac:dyDescent="0.3">
      <c r="C40" s="71"/>
      <c r="D40" s="230" t="s">
        <v>414</v>
      </c>
      <c r="E40" s="231"/>
      <c r="F40" s="232" t="s">
        <v>3</v>
      </c>
      <c r="G40" s="233"/>
      <c r="H40" s="234"/>
      <c r="I40" s="59" t="s">
        <v>681</v>
      </c>
      <c r="J40" s="78">
        <f>SUM(J15:J39)</f>
        <v>725250993.59857953</v>
      </c>
      <c r="K40" s="78">
        <f>SUM(K15:K39)</f>
        <v>325681069.43250477</v>
      </c>
      <c r="L40" s="78">
        <f>SUM(L15:L39)</f>
        <v>236039819.01325783</v>
      </c>
      <c r="M40" s="78">
        <f>SUM(M15:M39)</f>
        <v>1286971882.0443423</v>
      </c>
      <c r="N40" s="163">
        <f>SUM(J40:L40)</f>
        <v>1286971882.044342</v>
      </c>
      <c r="O40" s="164" t="b">
        <f>M40=N40</f>
        <v>1</v>
      </c>
    </row>
    <row r="41" spans="1:15" s="1" customFormat="1" x14ac:dyDescent="0.25">
      <c r="C41" s="4"/>
      <c r="F41" s="3"/>
      <c r="G41" s="3"/>
      <c r="H41" s="3"/>
      <c r="I41" s="3"/>
      <c r="J41" s="69"/>
      <c r="K41" s="76">
        <f>SUM(K40:L40)</f>
        <v>561720888.44576263</v>
      </c>
      <c r="L41" s="69"/>
      <c r="M41" s="69"/>
      <c r="N41" s="148"/>
      <c r="O41" s="148"/>
    </row>
    <row r="42" spans="1:15" s="1" customFormat="1" x14ac:dyDescent="0.25">
      <c r="C42" s="4"/>
      <c r="F42" s="3"/>
      <c r="G42" s="3"/>
      <c r="H42" s="3"/>
      <c r="I42" s="3"/>
      <c r="J42" s="69"/>
      <c r="K42" s="69"/>
      <c r="L42" s="69"/>
      <c r="M42" s="69"/>
      <c r="N42" s="148"/>
      <c r="O42" s="148"/>
    </row>
    <row r="43" spans="1:15" s="1" customFormat="1" x14ac:dyDescent="0.25">
      <c r="C43" s="4"/>
      <c r="F43" s="3"/>
      <c r="G43" s="3"/>
      <c r="H43" s="3"/>
      <c r="I43" s="3"/>
      <c r="J43" s="69"/>
      <c r="K43" s="69"/>
      <c r="L43" s="69"/>
      <c r="M43" s="69"/>
      <c r="N43" s="148"/>
      <c r="O43" s="148"/>
    </row>
    <row r="44" spans="1:15" s="1" customFormat="1" ht="12" thickBot="1" x14ac:dyDescent="0.3">
      <c r="C44" s="4"/>
      <c r="F44" s="3"/>
      <c r="G44" s="3"/>
      <c r="H44" s="3"/>
      <c r="I44" s="3"/>
      <c r="J44" s="69"/>
      <c r="K44" s="69"/>
      <c r="L44" s="69"/>
      <c r="M44" s="69"/>
      <c r="N44" s="148"/>
      <c r="O44" s="148"/>
    </row>
    <row r="45" spans="1:15" ht="31.5" customHeight="1" thickBot="1" x14ac:dyDescent="0.2">
      <c r="B45" s="115" t="s">
        <v>312</v>
      </c>
      <c r="C45" s="116" t="s">
        <v>313</v>
      </c>
      <c r="D45" s="116" t="s">
        <v>314</v>
      </c>
      <c r="E45" s="115" t="s">
        <v>315</v>
      </c>
      <c r="F45" s="117" t="s">
        <v>435</v>
      </c>
      <c r="G45" s="117" t="s">
        <v>317</v>
      </c>
      <c r="H45" s="117" t="s">
        <v>318</v>
      </c>
      <c r="I45" s="117" t="s">
        <v>319</v>
      </c>
      <c r="J45" s="118" t="s">
        <v>320</v>
      </c>
      <c r="K45" s="118" t="s">
        <v>2</v>
      </c>
      <c r="L45" s="118" t="s">
        <v>436</v>
      </c>
      <c r="M45" s="118" t="s">
        <v>437</v>
      </c>
    </row>
    <row r="46" spans="1:15" s="2" customFormat="1" ht="15.75" customHeight="1" x14ac:dyDescent="0.25">
      <c r="A46" s="1"/>
      <c r="B46" s="193" t="s">
        <v>565</v>
      </c>
      <c r="C46" s="194"/>
      <c r="D46" s="194"/>
      <c r="E46" s="194"/>
      <c r="F46" s="50" t="s">
        <v>322</v>
      </c>
      <c r="G46" s="200" t="s">
        <v>565</v>
      </c>
      <c r="H46" s="201"/>
      <c r="I46" s="51" t="s">
        <v>322</v>
      </c>
      <c r="J46" s="144"/>
      <c r="K46" s="145"/>
      <c r="L46" s="145"/>
      <c r="M46" s="146" t="s">
        <v>524</v>
      </c>
      <c r="N46" s="148"/>
      <c r="O46" s="148"/>
    </row>
    <row r="47" spans="1:15" ht="22.5" customHeight="1" x14ac:dyDescent="0.15">
      <c r="B47" s="224">
        <v>1</v>
      </c>
      <c r="C47" s="202" t="s">
        <v>612</v>
      </c>
      <c r="D47" s="224" t="s">
        <v>358</v>
      </c>
      <c r="E47" s="28" t="s">
        <v>478</v>
      </c>
      <c r="F47" s="236">
        <v>2904</v>
      </c>
      <c r="G47" s="34" t="s">
        <v>503</v>
      </c>
      <c r="H47" s="34" t="s">
        <v>0</v>
      </c>
      <c r="I47" s="36">
        <v>1314.77</v>
      </c>
      <c r="J47" s="30">
        <v>131477857</v>
      </c>
      <c r="K47" s="30">
        <v>96802079.900566041</v>
      </c>
      <c r="L47" s="30">
        <v>88156393.376365483</v>
      </c>
      <c r="M47" s="56">
        <f t="shared" ref="M47:M51" si="2">SUM(J47:L47)</f>
        <v>316436330.27693152</v>
      </c>
    </row>
    <row r="48" spans="1:15" ht="22.5" customHeight="1" x14ac:dyDescent="0.15">
      <c r="B48" s="225"/>
      <c r="C48" s="192"/>
      <c r="D48" s="225"/>
      <c r="E48" s="28" t="s">
        <v>479</v>
      </c>
      <c r="F48" s="237"/>
      <c r="G48" s="34" t="s">
        <v>338</v>
      </c>
      <c r="H48" s="34" t="s">
        <v>6</v>
      </c>
      <c r="I48" s="36">
        <v>1430</v>
      </c>
      <c r="J48" s="30">
        <v>143048157.80000001</v>
      </c>
      <c r="K48" s="30">
        <v>105315486.50101918</v>
      </c>
      <c r="L48" s="30">
        <v>91295608.49898082</v>
      </c>
      <c r="M48" s="56">
        <f t="shared" si="2"/>
        <v>339659252.80000001</v>
      </c>
    </row>
    <row r="49" spans="1:15" ht="22.5" customHeight="1" x14ac:dyDescent="0.15">
      <c r="B49" s="224">
        <v>2</v>
      </c>
      <c r="C49" s="202" t="s">
        <v>771</v>
      </c>
      <c r="D49" s="57" t="s">
        <v>358</v>
      </c>
      <c r="E49" s="28" t="s">
        <v>106</v>
      </c>
      <c r="F49" s="236">
        <v>2468</v>
      </c>
      <c r="G49" s="34" t="s">
        <v>504</v>
      </c>
      <c r="H49" s="34" t="s">
        <v>0</v>
      </c>
      <c r="I49" s="36">
        <v>1202.7</v>
      </c>
      <c r="J49" s="30">
        <v>120270929</v>
      </c>
      <c r="K49" s="30">
        <v>98992239.41868493</v>
      </c>
      <c r="L49" s="30">
        <v>90754606.58131507</v>
      </c>
      <c r="M49" s="56">
        <f t="shared" si="2"/>
        <v>310017775</v>
      </c>
    </row>
    <row r="50" spans="1:15" ht="22.5" customHeight="1" x14ac:dyDescent="0.15">
      <c r="B50" s="225"/>
      <c r="C50" s="192"/>
      <c r="D50" s="19" t="s">
        <v>358</v>
      </c>
      <c r="E50" s="28" t="s">
        <v>107</v>
      </c>
      <c r="F50" s="237"/>
      <c r="G50" s="34" t="s">
        <v>505</v>
      </c>
      <c r="H50" s="34" t="s">
        <v>6</v>
      </c>
      <c r="I50" s="36">
        <v>1132</v>
      </c>
      <c r="J50" s="30">
        <v>113230577.8</v>
      </c>
      <c r="K50" s="30">
        <v>82020175.146871224</v>
      </c>
      <c r="L50" s="30">
        <v>70425713.853128776</v>
      </c>
      <c r="M50" s="56">
        <f t="shared" si="2"/>
        <v>265676466.80000001</v>
      </c>
    </row>
    <row r="51" spans="1:15" ht="26.25" customHeight="1" x14ac:dyDescent="0.15">
      <c r="B51" s="28">
        <v>3</v>
      </c>
      <c r="C51" s="35" t="s">
        <v>756</v>
      </c>
      <c r="D51" s="28" t="s">
        <v>358</v>
      </c>
      <c r="E51" s="28" t="s">
        <v>112</v>
      </c>
      <c r="F51" s="29">
        <v>2724</v>
      </c>
      <c r="G51" s="34" t="s">
        <v>344</v>
      </c>
      <c r="H51" s="34" t="s">
        <v>0</v>
      </c>
      <c r="I51" s="36">
        <v>2636</v>
      </c>
      <c r="J51" s="30">
        <v>263563410</v>
      </c>
      <c r="K51" s="30">
        <v>190052514.39347947</v>
      </c>
      <c r="L51" s="30">
        <v>162737926.60652053</v>
      </c>
      <c r="M51" s="56">
        <f t="shared" si="2"/>
        <v>616353851</v>
      </c>
    </row>
    <row r="52" spans="1:15" ht="25.5" customHeight="1" x14ac:dyDescent="0.15">
      <c r="B52" s="28">
        <v>4</v>
      </c>
      <c r="C52" s="35" t="s">
        <v>757</v>
      </c>
      <c r="D52" s="28" t="s">
        <v>358</v>
      </c>
      <c r="E52" s="28" t="s">
        <v>113</v>
      </c>
      <c r="F52" s="29">
        <v>2866</v>
      </c>
      <c r="G52" s="31" t="s">
        <v>448</v>
      </c>
      <c r="H52" s="28" t="s">
        <v>0</v>
      </c>
      <c r="I52" s="36">
        <v>2711</v>
      </c>
      <c r="J52" s="30">
        <v>271056225.60000002</v>
      </c>
      <c r="K52" s="30">
        <v>323669911.12796712</v>
      </c>
      <c r="L52" s="30">
        <v>116381744.87203288</v>
      </c>
      <c r="M52" s="56">
        <f t="shared" ref="M52:M66" si="3">SUM(J52:L52)</f>
        <v>711107881.60000002</v>
      </c>
    </row>
    <row r="53" spans="1:15" ht="27" customHeight="1" x14ac:dyDescent="0.15">
      <c r="B53" s="28">
        <v>5</v>
      </c>
      <c r="C53" s="35" t="s">
        <v>639</v>
      </c>
      <c r="D53" s="28" t="s">
        <v>358</v>
      </c>
      <c r="E53" s="28" t="s">
        <v>296</v>
      </c>
      <c r="F53" s="29">
        <v>450.88</v>
      </c>
      <c r="G53" s="28" t="s">
        <v>506</v>
      </c>
      <c r="H53" s="28" t="s">
        <v>0</v>
      </c>
      <c r="I53" s="36">
        <v>416.88</v>
      </c>
      <c r="J53" s="30">
        <v>12506496.999999994</v>
      </c>
      <c r="K53" s="30">
        <v>5446366.3657534253</v>
      </c>
      <c r="L53" s="30">
        <v>2950973.6342465747</v>
      </c>
      <c r="M53" s="56">
        <f t="shared" si="3"/>
        <v>20903836.999999993</v>
      </c>
    </row>
    <row r="54" spans="1:15" ht="22.5" customHeight="1" x14ac:dyDescent="0.15">
      <c r="B54" s="224">
        <v>6</v>
      </c>
      <c r="C54" s="202" t="s">
        <v>638</v>
      </c>
      <c r="D54" s="224" t="s">
        <v>358</v>
      </c>
      <c r="E54" s="28" t="s">
        <v>297</v>
      </c>
      <c r="F54" s="236">
        <v>2656</v>
      </c>
      <c r="G54" s="28" t="s">
        <v>445</v>
      </c>
      <c r="H54" s="28" t="s">
        <v>0</v>
      </c>
      <c r="I54" s="36">
        <v>1259.1300000000001</v>
      </c>
      <c r="J54" s="30">
        <v>49356753.788210973</v>
      </c>
      <c r="K54" s="30">
        <v>10452102.755661745</v>
      </c>
      <c r="L54" s="30">
        <v>6193839.2443382544</v>
      </c>
      <c r="M54" s="56">
        <f t="shared" si="3"/>
        <v>66002695.788210966</v>
      </c>
    </row>
    <row r="55" spans="1:15" ht="22.5" customHeight="1" x14ac:dyDescent="0.15">
      <c r="B55" s="225"/>
      <c r="C55" s="192"/>
      <c r="D55" s="225"/>
      <c r="E55" s="28" t="s">
        <v>298</v>
      </c>
      <c r="F55" s="237"/>
      <c r="G55" s="28" t="s">
        <v>507</v>
      </c>
      <c r="H55" s="28" t="s">
        <v>6</v>
      </c>
      <c r="I55" s="36">
        <v>1327.79</v>
      </c>
      <c r="J55" s="30">
        <v>92945051.153512344</v>
      </c>
      <c r="K55" s="30">
        <v>32167535.401372369</v>
      </c>
      <c r="L55" s="30">
        <v>10576572.269679684</v>
      </c>
      <c r="M55" s="56">
        <f t="shared" si="3"/>
        <v>135689158.8245644</v>
      </c>
    </row>
    <row r="56" spans="1:15" ht="26.25" customHeight="1" x14ac:dyDescent="0.15">
      <c r="B56" s="58">
        <v>7</v>
      </c>
      <c r="C56" s="137" t="s">
        <v>641</v>
      </c>
      <c r="D56" s="57" t="s">
        <v>358</v>
      </c>
      <c r="E56" s="28" t="s">
        <v>117</v>
      </c>
      <c r="F56" s="29">
        <v>2694</v>
      </c>
      <c r="G56" s="28" t="s">
        <v>349</v>
      </c>
      <c r="H56" s="28" t="s">
        <v>0</v>
      </c>
      <c r="I56" s="36">
        <v>2694</v>
      </c>
      <c r="J56" s="30">
        <v>269440000</v>
      </c>
      <c r="K56" s="30">
        <v>262592602.12641096</v>
      </c>
      <c r="L56" s="30">
        <v>136468181.87358904</v>
      </c>
      <c r="M56" s="56">
        <f t="shared" si="3"/>
        <v>668500784</v>
      </c>
    </row>
    <row r="57" spans="1:15" ht="26.25" customHeight="1" x14ac:dyDescent="0.15">
      <c r="B57" s="28">
        <v>8</v>
      </c>
      <c r="C57" s="35" t="s">
        <v>598</v>
      </c>
      <c r="D57" s="28" t="s">
        <v>358</v>
      </c>
      <c r="E57" s="28" t="s">
        <v>299</v>
      </c>
      <c r="F57" s="29">
        <v>517</v>
      </c>
      <c r="G57" s="31" t="s">
        <v>489</v>
      </c>
      <c r="H57" s="28" t="s">
        <v>0</v>
      </c>
      <c r="I57" s="36">
        <v>488</v>
      </c>
      <c r="J57" s="30">
        <v>26821306.300000012</v>
      </c>
      <c r="K57" s="30">
        <v>4443306.2423342466</v>
      </c>
      <c r="L57" s="30">
        <v>2734342.7576657534</v>
      </c>
      <c r="M57" s="56">
        <f t="shared" si="3"/>
        <v>33998955.300000012</v>
      </c>
    </row>
    <row r="58" spans="1:15" ht="27.75" customHeight="1" x14ac:dyDescent="0.15">
      <c r="B58" s="28">
        <v>9</v>
      </c>
      <c r="C58" s="35" t="s">
        <v>602</v>
      </c>
      <c r="D58" s="28" t="s">
        <v>358</v>
      </c>
      <c r="E58" s="28" t="s">
        <v>476</v>
      </c>
      <c r="F58" s="29">
        <v>1967.47</v>
      </c>
      <c r="G58" s="28" t="s">
        <v>508</v>
      </c>
      <c r="H58" s="28" t="s">
        <v>0</v>
      </c>
      <c r="I58" s="36">
        <v>1967.47</v>
      </c>
      <c r="J58" s="30">
        <v>45896207.000000007</v>
      </c>
      <c r="K58" s="30">
        <v>19826962.083591372</v>
      </c>
      <c r="L58" s="30">
        <v>8488487.8232579473</v>
      </c>
      <c r="M58" s="56">
        <f t="shared" si="3"/>
        <v>74211656.906849325</v>
      </c>
    </row>
    <row r="59" spans="1:15" ht="26.25" customHeight="1" x14ac:dyDescent="0.15">
      <c r="B59" s="28">
        <v>10</v>
      </c>
      <c r="C59" s="35" t="s">
        <v>603</v>
      </c>
      <c r="D59" s="28" t="s">
        <v>358</v>
      </c>
      <c r="E59" s="28" t="s">
        <v>54</v>
      </c>
      <c r="F59" s="28">
        <v>2893.73</v>
      </c>
      <c r="G59" s="28" t="s">
        <v>509</v>
      </c>
      <c r="H59" s="28" t="s">
        <v>0</v>
      </c>
      <c r="I59" s="36">
        <v>2893.73</v>
      </c>
      <c r="J59" s="30">
        <v>289373000</v>
      </c>
      <c r="K59" s="30">
        <v>203456836.84394521</v>
      </c>
      <c r="L59" s="30">
        <v>104565337.15605479</v>
      </c>
      <c r="M59" s="56">
        <f t="shared" si="3"/>
        <v>597395174</v>
      </c>
    </row>
    <row r="60" spans="1:15" ht="26.25" customHeight="1" x14ac:dyDescent="0.15">
      <c r="B60" s="28">
        <v>11</v>
      </c>
      <c r="C60" s="35" t="s">
        <v>600</v>
      </c>
      <c r="D60" s="28" t="s">
        <v>358</v>
      </c>
      <c r="E60" s="28" t="s">
        <v>121</v>
      </c>
      <c r="F60" s="29">
        <v>1991.41</v>
      </c>
      <c r="G60" s="31" t="s">
        <v>533</v>
      </c>
      <c r="H60" s="28" t="s">
        <v>0</v>
      </c>
      <c r="I60" s="36">
        <v>1991.41</v>
      </c>
      <c r="J60" s="30">
        <v>39828200.505479455</v>
      </c>
      <c r="K60" s="30">
        <v>4119345.8261069618</v>
      </c>
      <c r="L60" s="30">
        <v>862119.67937249015</v>
      </c>
      <c r="M60" s="56">
        <f t="shared" si="3"/>
        <v>44809666.01095891</v>
      </c>
    </row>
    <row r="61" spans="1:15" ht="27" customHeight="1" x14ac:dyDescent="0.15">
      <c r="B61" s="28">
        <v>12</v>
      </c>
      <c r="C61" s="35" t="s">
        <v>605</v>
      </c>
      <c r="D61" s="28" t="s">
        <v>358</v>
      </c>
      <c r="E61" s="28" t="s">
        <v>55</v>
      </c>
      <c r="F61" s="28">
        <v>1152.82</v>
      </c>
      <c r="G61" s="28" t="s">
        <v>449</v>
      </c>
      <c r="H61" s="28" t="s">
        <v>0</v>
      </c>
      <c r="I61" s="36">
        <v>1552.82</v>
      </c>
      <c r="J61" s="30">
        <v>62112800.000000015</v>
      </c>
      <c r="K61" s="30">
        <v>24953646.921805967</v>
      </c>
      <c r="L61" s="30">
        <v>11301550.094632391</v>
      </c>
      <c r="M61" s="56">
        <f t="shared" si="3"/>
        <v>98367997.016438365</v>
      </c>
    </row>
    <row r="62" spans="1:15" ht="28.5" customHeight="1" x14ac:dyDescent="0.15">
      <c r="A62" s="2"/>
      <c r="B62" s="28">
        <v>13</v>
      </c>
      <c r="C62" s="35" t="s">
        <v>640</v>
      </c>
      <c r="D62" s="28" t="s">
        <v>358</v>
      </c>
      <c r="E62" s="28" t="s">
        <v>56</v>
      </c>
      <c r="F62" s="29">
        <v>443.29</v>
      </c>
      <c r="G62" s="28" t="s">
        <v>449</v>
      </c>
      <c r="H62" s="28" t="s">
        <v>0</v>
      </c>
      <c r="I62" s="36">
        <v>443.29</v>
      </c>
      <c r="J62" s="30">
        <v>39896100.000000015</v>
      </c>
      <c r="K62" s="30">
        <v>27807812.052668799</v>
      </c>
      <c r="L62" s="30">
        <v>3166179.6651394255</v>
      </c>
      <c r="M62" s="56">
        <f t="shared" si="3"/>
        <v>70870091.717808232</v>
      </c>
      <c r="N62" s="149"/>
      <c r="O62" s="149"/>
    </row>
    <row r="63" spans="1:15" ht="38.25" customHeight="1" x14ac:dyDescent="0.15">
      <c r="B63" s="28">
        <v>14</v>
      </c>
      <c r="C63" s="35" t="s">
        <v>775</v>
      </c>
      <c r="D63" s="28" t="s">
        <v>358</v>
      </c>
      <c r="E63" s="28" t="s">
        <v>57</v>
      </c>
      <c r="F63" s="29">
        <v>586</v>
      </c>
      <c r="G63" s="28" t="s">
        <v>510</v>
      </c>
      <c r="H63" s="28" t="s">
        <v>0</v>
      </c>
      <c r="I63" s="36">
        <v>586</v>
      </c>
      <c r="J63" s="30">
        <v>46879999.999999993</v>
      </c>
      <c r="K63" s="30">
        <v>27945809.016767122</v>
      </c>
      <c r="L63" s="30">
        <v>13257622.983232878</v>
      </c>
      <c r="M63" s="56">
        <f t="shared" si="3"/>
        <v>88083432</v>
      </c>
    </row>
    <row r="64" spans="1:15" ht="27.75" customHeight="1" x14ac:dyDescent="0.15">
      <c r="B64" s="28">
        <v>15</v>
      </c>
      <c r="C64" s="35" t="s">
        <v>608</v>
      </c>
      <c r="D64" s="28" t="s">
        <v>358</v>
      </c>
      <c r="E64" s="19" t="s">
        <v>58</v>
      </c>
      <c r="F64" s="29">
        <v>2012.82</v>
      </c>
      <c r="G64" s="28" t="s">
        <v>494</v>
      </c>
      <c r="H64" s="28" t="s">
        <v>0</v>
      </c>
      <c r="I64" s="36">
        <v>1969.08</v>
      </c>
      <c r="J64" s="30">
        <v>181864419.00000003</v>
      </c>
      <c r="K64" s="30">
        <v>57728742.148444213</v>
      </c>
      <c r="L64" s="30">
        <v>19656962.692651682</v>
      </c>
      <c r="M64" s="56">
        <f t="shared" si="3"/>
        <v>259250123.84109592</v>
      </c>
    </row>
    <row r="65" spans="1:15" ht="22.5" customHeight="1" x14ac:dyDescent="0.15">
      <c r="B65" s="224">
        <v>16</v>
      </c>
      <c r="C65" s="202" t="s">
        <v>758</v>
      </c>
      <c r="D65" s="224" t="s">
        <v>358</v>
      </c>
      <c r="E65" s="28" t="s">
        <v>59</v>
      </c>
      <c r="F65" s="236">
        <v>2270.59</v>
      </c>
      <c r="G65" s="28" t="s">
        <v>1</v>
      </c>
      <c r="H65" s="28" t="s">
        <v>0</v>
      </c>
      <c r="I65" s="36">
        <v>1816.47</v>
      </c>
      <c r="J65" s="30">
        <v>13031169</v>
      </c>
      <c r="K65" s="30">
        <v>1028124.2597260274</v>
      </c>
      <c r="L65" s="30">
        <v>632691.74027397262</v>
      </c>
      <c r="M65" s="56">
        <f t="shared" si="3"/>
        <v>14691985</v>
      </c>
    </row>
    <row r="66" spans="1:15" ht="22.5" customHeight="1" x14ac:dyDescent="0.15">
      <c r="B66" s="225"/>
      <c r="C66" s="192"/>
      <c r="D66" s="225"/>
      <c r="E66" s="28" t="s">
        <v>60</v>
      </c>
      <c r="F66" s="237"/>
      <c r="G66" s="28" t="s">
        <v>511</v>
      </c>
      <c r="H66" s="28" t="s">
        <v>6</v>
      </c>
      <c r="I66" s="36">
        <v>454.12</v>
      </c>
      <c r="J66" s="30">
        <v>36329440</v>
      </c>
      <c r="K66" s="30">
        <v>11968241.804164384</v>
      </c>
      <c r="L66" s="30">
        <v>5344234.1958356174</v>
      </c>
      <c r="M66" s="56">
        <f t="shared" si="3"/>
        <v>53641916</v>
      </c>
    </row>
    <row r="67" spans="1:15" ht="22.5" customHeight="1" x14ac:dyDescent="0.15">
      <c r="B67" s="224">
        <v>17</v>
      </c>
      <c r="C67" s="202" t="s">
        <v>613</v>
      </c>
      <c r="D67" s="224" t="s">
        <v>358</v>
      </c>
      <c r="E67" s="28" t="s">
        <v>63</v>
      </c>
      <c r="F67" s="236">
        <v>2605.3200000000002</v>
      </c>
      <c r="G67" s="28" t="s">
        <v>538</v>
      </c>
      <c r="H67" s="28" t="s">
        <v>0</v>
      </c>
      <c r="I67" s="36">
        <v>1302.6600000000001</v>
      </c>
      <c r="J67" s="30">
        <v>130266000.00000001</v>
      </c>
      <c r="K67" s="30">
        <v>78619750.038849309</v>
      </c>
      <c r="L67" s="30">
        <v>32240720.961150687</v>
      </c>
      <c r="M67" s="56">
        <f t="shared" ref="M67:M68" si="4">SUM(J67:L67)</f>
        <v>241126471</v>
      </c>
    </row>
    <row r="68" spans="1:15" ht="22.5" customHeight="1" x14ac:dyDescent="0.15">
      <c r="B68" s="225"/>
      <c r="C68" s="192"/>
      <c r="D68" s="225"/>
      <c r="E68" s="28" t="s">
        <v>64</v>
      </c>
      <c r="F68" s="237"/>
      <c r="G68" s="28" t="s">
        <v>539</v>
      </c>
      <c r="H68" s="28" t="s">
        <v>6</v>
      </c>
      <c r="I68" s="36">
        <v>1302.6600000000001</v>
      </c>
      <c r="J68" s="30">
        <v>130266000.00000006</v>
      </c>
      <c r="K68" s="30">
        <v>64068863.552123852</v>
      </c>
      <c r="L68" s="30">
        <v>25308799.667054228</v>
      </c>
      <c r="M68" s="56">
        <f t="shared" si="4"/>
        <v>219643663.21917814</v>
      </c>
    </row>
    <row r="69" spans="1:15" ht="22.5" customHeight="1" x14ac:dyDescent="0.15">
      <c r="B69" s="224">
        <v>18</v>
      </c>
      <c r="C69" s="202" t="s">
        <v>610</v>
      </c>
      <c r="D69" s="224" t="s">
        <v>358</v>
      </c>
      <c r="E69" s="28" t="s">
        <v>68</v>
      </c>
      <c r="F69" s="236">
        <v>2414.63</v>
      </c>
      <c r="G69" s="28" t="s">
        <v>69</v>
      </c>
      <c r="H69" s="28" t="s">
        <v>0</v>
      </c>
      <c r="I69" s="36">
        <v>1207.32</v>
      </c>
      <c r="J69" s="30">
        <v>48292600</v>
      </c>
      <c r="K69" s="30">
        <v>5657210.3225205485</v>
      </c>
      <c r="L69" s="30">
        <v>2105845.677479452</v>
      </c>
      <c r="M69" s="56">
        <f t="shared" ref="M69:M79" si="5">SUM(J69:L69)</f>
        <v>56055656</v>
      </c>
    </row>
    <row r="70" spans="1:15" ht="22.5" customHeight="1" x14ac:dyDescent="0.15">
      <c r="A70" s="2"/>
      <c r="B70" s="225"/>
      <c r="C70" s="192"/>
      <c r="D70" s="225"/>
      <c r="E70" s="28" t="s">
        <v>70</v>
      </c>
      <c r="F70" s="237"/>
      <c r="G70" s="28" t="s">
        <v>536</v>
      </c>
      <c r="H70" s="28" t="s">
        <v>6</v>
      </c>
      <c r="I70" s="36">
        <v>1207.31</v>
      </c>
      <c r="J70" s="30">
        <v>51358787.930479467</v>
      </c>
      <c r="K70" s="30">
        <v>7153545.7920043552</v>
      </c>
      <c r="L70" s="30">
        <v>2647525.0929271532</v>
      </c>
      <c r="M70" s="56">
        <f t="shared" si="5"/>
        <v>61159858.815410972</v>
      </c>
      <c r="N70" s="149"/>
      <c r="O70" s="149"/>
    </row>
    <row r="71" spans="1:15" ht="39" customHeight="1" x14ac:dyDescent="0.15">
      <c r="B71" s="28">
        <v>19</v>
      </c>
      <c r="C71" s="35" t="s">
        <v>606</v>
      </c>
      <c r="D71" s="28" t="s">
        <v>358</v>
      </c>
      <c r="E71" s="28" t="s">
        <v>71</v>
      </c>
      <c r="F71" s="29">
        <v>2268.9699999999998</v>
      </c>
      <c r="G71" s="28" t="s">
        <v>69</v>
      </c>
      <c r="H71" s="28" t="s">
        <v>0</v>
      </c>
      <c r="I71" s="36">
        <v>2268.9699999999998</v>
      </c>
      <c r="J71" s="30">
        <v>226897000.00000012</v>
      </c>
      <c r="K71" s="30">
        <v>69176972.504276231</v>
      </c>
      <c r="L71" s="30">
        <v>29391012.660107333</v>
      </c>
      <c r="M71" s="56">
        <f t="shared" si="5"/>
        <v>325464985.16438365</v>
      </c>
    </row>
    <row r="72" spans="1:15" ht="22.5" customHeight="1" x14ac:dyDescent="0.15">
      <c r="B72" s="224">
        <v>20</v>
      </c>
      <c r="C72" s="202" t="s">
        <v>597</v>
      </c>
      <c r="D72" s="224" t="s">
        <v>358</v>
      </c>
      <c r="E72" s="28" t="s">
        <v>72</v>
      </c>
      <c r="F72" s="29">
        <v>1651.18</v>
      </c>
      <c r="G72" s="28" t="s">
        <v>531</v>
      </c>
      <c r="H72" s="28" t="s">
        <v>0</v>
      </c>
      <c r="I72" s="36">
        <v>1651.18</v>
      </c>
      <c r="J72" s="30">
        <v>148605750</v>
      </c>
      <c r="K72" s="30">
        <v>69657446.077260271</v>
      </c>
      <c r="L72" s="30">
        <v>15865219.922739727</v>
      </c>
      <c r="M72" s="56">
        <f t="shared" si="5"/>
        <v>234128415.99999997</v>
      </c>
    </row>
    <row r="73" spans="1:15" ht="22.5" customHeight="1" x14ac:dyDescent="0.15">
      <c r="B73" s="225"/>
      <c r="C73" s="192"/>
      <c r="D73" s="225"/>
      <c r="E73" s="28" t="s">
        <v>73</v>
      </c>
      <c r="F73" s="29">
        <v>1651.18</v>
      </c>
      <c r="G73" s="28" t="s">
        <v>74</v>
      </c>
      <c r="H73" s="28" t="s">
        <v>0</v>
      </c>
      <c r="I73" s="36">
        <v>1651.18</v>
      </c>
      <c r="J73" s="30">
        <v>148605749.99999991</v>
      </c>
      <c r="K73" s="30">
        <v>70249376.30749318</v>
      </c>
      <c r="L73" s="30">
        <v>25948524.560657531</v>
      </c>
      <c r="M73" s="56">
        <f t="shared" si="5"/>
        <v>244803650.86815062</v>
      </c>
    </row>
    <row r="74" spans="1:15" ht="22.5" customHeight="1" x14ac:dyDescent="0.15">
      <c r="B74" s="224">
        <v>21</v>
      </c>
      <c r="C74" s="202" t="s">
        <v>604</v>
      </c>
      <c r="D74" s="224" t="s">
        <v>358</v>
      </c>
      <c r="E74" s="28" t="s">
        <v>75</v>
      </c>
      <c r="F74" s="28">
        <v>1198.29</v>
      </c>
      <c r="G74" s="28" t="s">
        <v>530</v>
      </c>
      <c r="H74" s="28" t="s">
        <v>0</v>
      </c>
      <c r="I74" s="36">
        <v>599.15</v>
      </c>
      <c r="J74" s="30">
        <v>5.4794512689113617E-3</v>
      </c>
      <c r="K74" s="30">
        <v>0</v>
      </c>
      <c r="L74" s="30">
        <v>0</v>
      </c>
      <c r="M74" s="56">
        <f t="shared" si="5"/>
        <v>5.4794512689113617E-3</v>
      </c>
    </row>
    <row r="75" spans="1:15" ht="22.5" customHeight="1" x14ac:dyDescent="0.15">
      <c r="B75" s="225"/>
      <c r="C75" s="192"/>
      <c r="D75" s="225"/>
      <c r="E75" s="28" t="s">
        <v>76</v>
      </c>
      <c r="F75" s="28">
        <v>1198.29</v>
      </c>
      <c r="G75" s="28" t="s">
        <v>77</v>
      </c>
      <c r="H75" s="28" t="s">
        <v>6</v>
      </c>
      <c r="I75" s="36">
        <v>599.15</v>
      </c>
      <c r="J75" s="30">
        <v>2790.3171232882887</v>
      </c>
      <c r="K75" s="30">
        <v>25.149505723397205</v>
      </c>
      <c r="L75" s="30">
        <v>23.850494276602795</v>
      </c>
      <c r="M75" s="56">
        <f t="shared" si="5"/>
        <v>2839.3171232882887</v>
      </c>
    </row>
    <row r="76" spans="1:15" ht="22.5" customHeight="1" x14ac:dyDescent="0.15">
      <c r="B76" s="224">
        <v>22</v>
      </c>
      <c r="C76" s="202" t="s">
        <v>609</v>
      </c>
      <c r="D76" s="224" t="s">
        <v>358</v>
      </c>
      <c r="E76" s="28" t="s">
        <v>78</v>
      </c>
      <c r="F76" s="224">
        <v>5018.1400000000003</v>
      </c>
      <c r="G76" s="29" t="s">
        <v>79</v>
      </c>
      <c r="H76" s="28" t="s">
        <v>0</v>
      </c>
      <c r="I76" s="36">
        <v>3014.2</v>
      </c>
      <c r="J76" s="30">
        <v>271277640</v>
      </c>
      <c r="K76" s="30">
        <v>57777642.540436432</v>
      </c>
      <c r="L76" s="30">
        <v>21485871.168604691</v>
      </c>
      <c r="M76" s="56">
        <f t="shared" si="5"/>
        <v>350541153.70904112</v>
      </c>
    </row>
    <row r="77" spans="1:15" ht="22.5" customHeight="1" x14ac:dyDescent="0.15">
      <c r="B77" s="225"/>
      <c r="C77" s="192"/>
      <c r="D77" s="225"/>
      <c r="E77" s="28" t="s">
        <v>80</v>
      </c>
      <c r="F77" s="225"/>
      <c r="G77" s="29" t="s">
        <v>81</v>
      </c>
      <c r="H77" s="28" t="s">
        <v>6</v>
      </c>
      <c r="I77" s="36">
        <v>2003.94</v>
      </c>
      <c r="J77" s="30">
        <v>180354960</v>
      </c>
      <c r="K77" s="30">
        <v>57344769.024109587</v>
      </c>
      <c r="L77" s="30">
        <v>21601425.975890413</v>
      </c>
      <c r="M77" s="56">
        <f t="shared" si="5"/>
        <v>259301155</v>
      </c>
    </row>
    <row r="78" spans="1:15" ht="36.75" customHeight="1" x14ac:dyDescent="0.15">
      <c r="B78" s="28">
        <v>23</v>
      </c>
      <c r="C78" s="35" t="s">
        <v>611</v>
      </c>
      <c r="D78" s="28" t="s">
        <v>358</v>
      </c>
      <c r="E78" s="28" t="s">
        <v>86</v>
      </c>
      <c r="F78" s="29">
        <v>2422.8000000000002</v>
      </c>
      <c r="G78" s="28" t="s">
        <v>537</v>
      </c>
      <c r="H78" s="28" t="s">
        <v>0</v>
      </c>
      <c r="I78" s="36">
        <v>2422.8000000000002</v>
      </c>
      <c r="J78" s="30">
        <v>0</v>
      </c>
      <c r="K78" s="30">
        <v>0</v>
      </c>
      <c r="L78" s="30">
        <v>0</v>
      </c>
      <c r="M78" s="56">
        <f t="shared" si="5"/>
        <v>0</v>
      </c>
    </row>
    <row r="79" spans="1:15" ht="27" customHeight="1" x14ac:dyDescent="0.15">
      <c r="B79" s="28">
        <v>24</v>
      </c>
      <c r="C79" s="35" t="s">
        <v>599</v>
      </c>
      <c r="D79" s="28" t="s">
        <v>358</v>
      </c>
      <c r="E79" s="28" t="s">
        <v>87</v>
      </c>
      <c r="F79" s="29">
        <v>633.70000000000005</v>
      </c>
      <c r="G79" s="31" t="s">
        <v>88</v>
      </c>
      <c r="H79" s="28" t="s">
        <v>0</v>
      </c>
      <c r="I79" s="36">
        <v>633.70000000000005</v>
      </c>
      <c r="J79" s="30">
        <v>0.47945204935967922</v>
      </c>
      <c r="K79" s="30">
        <v>-2.8222929002487499E-4</v>
      </c>
      <c r="L79" s="30">
        <v>2.8222929002487499E-4</v>
      </c>
      <c r="M79" s="56">
        <f t="shared" si="5"/>
        <v>0.47945204935967922</v>
      </c>
    </row>
    <row r="80" spans="1:15" ht="22.5" customHeight="1" x14ac:dyDescent="0.15">
      <c r="B80" s="224">
        <v>25</v>
      </c>
      <c r="C80" s="202" t="s">
        <v>811</v>
      </c>
      <c r="D80" s="224" t="s">
        <v>358</v>
      </c>
      <c r="E80" s="28" t="s">
        <v>122</v>
      </c>
      <c r="F80" s="236">
        <v>2400.42</v>
      </c>
      <c r="G80" s="31" t="s">
        <v>31</v>
      </c>
      <c r="H80" s="28" t="s">
        <v>0</v>
      </c>
      <c r="I80" s="36">
        <v>1441.21</v>
      </c>
      <c r="J80" s="30">
        <v>39100929.982808217</v>
      </c>
      <c r="K80" s="30">
        <v>5394198.4592902083</v>
      </c>
      <c r="L80" s="30">
        <v>1035857.9668632171</v>
      </c>
      <c r="M80" s="56">
        <f>SUM(J80:L80)</f>
        <v>45530986.408961639</v>
      </c>
    </row>
    <row r="81" spans="1:15" ht="22.5" customHeight="1" x14ac:dyDescent="0.15">
      <c r="B81" s="225"/>
      <c r="C81" s="192"/>
      <c r="D81" s="225"/>
      <c r="E81" s="28" t="s">
        <v>123</v>
      </c>
      <c r="F81" s="237"/>
      <c r="G81" s="31" t="s">
        <v>535</v>
      </c>
      <c r="H81" s="28" t="s">
        <v>6</v>
      </c>
      <c r="I81" s="36">
        <v>959.21</v>
      </c>
      <c r="J81" s="30">
        <v>28776363.448328767</v>
      </c>
      <c r="K81" s="30">
        <v>5028892.5391262593</v>
      </c>
      <c r="L81" s="30">
        <v>709115.46087373991</v>
      </c>
      <c r="M81" s="56">
        <f>SUM(J81:L81)</f>
        <v>34514371.448328763</v>
      </c>
    </row>
    <row r="82" spans="1:15" ht="27" customHeight="1" x14ac:dyDescent="0.15">
      <c r="A82" s="2"/>
      <c r="B82" s="224">
        <v>26</v>
      </c>
      <c r="C82" s="202" t="s">
        <v>607</v>
      </c>
      <c r="D82" s="224" t="s">
        <v>358</v>
      </c>
      <c r="E82" s="28" t="s">
        <v>124</v>
      </c>
      <c r="F82" s="236">
        <v>2367.2399999999998</v>
      </c>
      <c r="G82" s="28" t="s">
        <v>31</v>
      </c>
      <c r="H82" s="28" t="s">
        <v>0</v>
      </c>
      <c r="I82" s="36">
        <v>1183.6199999999999</v>
      </c>
      <c r="J82" s="30">
        <v>0.45479451864957809</v>
      </c>
      <c r="K82" s="30">
        <v>-3.1897916924463559E-3</v>
      </c>
      <c r="L82" s="30">
        <v>3.1897916924463559E-3</v>
      </c>
      <c r="M82" s="56">
        <f>SUM(J82:L82)</f>
        <v>0.45479451864957809</v>
      </c>
      <c r="N82" s="149"/>
      <c r="O82" s="149"/>
    </row>
    <row r="83" spans="1:15" ht="27" customHeight="1" x14ac:dyDescent="0.15">
      <c r="B83" s="225"/>
      <c r="C83" s="192"/>
      <c r="D83" s="225"/>
      <c r="E83" s="28" t="s">
        <v>125</v>
      </c>
      <c r="F83" s="237"/>
      <c r="G83" s="31" t="s">
        <v>545</v>
      </c>
      <c r="H83" s="28" t="s">
        <v>6</v>
      </c>
      <c r="I83" s="36">
        <v>1183.6199999999999</v>
      </c>
      <c r="J83" s="30">
        <v>0</v>
      </c>
      <c r="K83" s="30">
        <v>0</v>
      </c>
      <c r="L83" s="30">
        <v>0</v>
      </c>
      <c r="M83" s="56">
        <f>SUM(J83:L83)</f>
        <v>0</v>
      </c>
    </row>
    <row r="84" spans="1:15" ht="27" customHeight="1" x14ac:dyDescent="0.15">
      <c r="B84" s="28">
        <v>27</v>
      </c>
      <c r="C84" s="35" t="s">
        <v>814</v>
      </c>
      <c r="D84" s="28" t="s">
        <v>358</v>
      </c>
      <c r="E84" s="28" t="s">
        <v>813</v>
      </c>
      <c r="F84" s="36">
        <v>425</v>
      </c>
      <c r="G84" s="31">
        <v>45015</v>
      </c>
      <c r="H84" s="31" t="s">
        <v>0</v>
      </c>
      <c r="I84" s="36">
        <v>425</v>
      </c>
      <c r="J84" s="30">
        <v>0</v>
      </c>
      <c r="K84" s="30">
        <v>0</v>
      </c>
      <c r="L84" s="30">
        <v>0</v>
      </c>
      <c r="M84" s="56">
        <f>SUM(J84:L84)</f>
        <v>0</v>
      </c>
    </row>
    <row r="85" spans="1:15" ht="12" customHeight="1" thickBot="1" x14ac:dyDescent="0.2">
      <c r="B85" s="9"/>
      <c r="C85" s="8"/>
      <c r="D85" s="155"/>
      <c r="E85" s="156"/>
      <c r="F85" s="157"/>
      <c r="G85" s="158"/>
      <c r="H85" s="156"/>
      <c r="I85" s="159"/>
      <c r="J85" s="12"/>
      <c r="K85" s="12"/>
      <c r="L85" s="12"/>
      <c r="M85" s="154"/>
    </row>
    <row r="86" spans="1:15" s="2" customFormat="1" ht="22.5" customHeight="1" thickBot="1" x14ac:dyDescent="0.3">
      <c r="A86" s="1"/>
      <c r="C86" s="71"/>
      <c r="D86" s="230" t="s">
        <v>516</v>
      </c>
      <c r="E86" s="231"/>
      <c r="F86" s="232" t="s">
        <v>3</v>
      </c>
      <c r="G86" s="233"/>
      <c r="H86" s="234"/>
      <c r="I86" s="59" t="s">
        <v>681</v>
      </c>
      <c r="J86" s="78">
        <f>SUM(J47:J84)</f>
        <v>3652732673.5656686</v>
      </c>
      <c r="K86" s="78">
        <f>SUM(K47:K84)</f>
        <v>2080918532.6408646</v>
      </c>
      <c r="L86" s="78">
        <f>SUM(L47:L84)</f>
        <v>1124291032.5666287</v>
      </c>
      <c r="M86" s="78">
        <f>SUM(M47:M84)</f>
        <v>6857942238.7731619</v>
      </c>
      <c r="N86" s="163">
        <f>SUM(J86:L86)</f>
        <v>6857942238.7731619</v>
      </c>
      <c r="O86" s="164" t="b">
        <f>M86=N86</f>
        <v>1</v>
      </c>
    </row>
    <row r="87" spans="1:15" s="1" customFormat="1" x14ac:dyDescent="0.25">
      <c r="C87" s="4"/>
      <c r="F87" s="3"/>
      <c r="G87" s="3"/>
      <c r="H87" s="3"/>
      <c r="I87" s="3"/>
      <c r="J87" s="69"/>
      <c r="K87" s="76">
        <f>SUM(K86:L86)</f>
        <v>3205209565.2074933</v>
      </c>
      <c r="L87" s="69"/>
      <c r="M87" s="69"/>
      <c r="N87" s="148"/>
      <c r="O87" s="148"/>
    </row>
    <row r="88" spans="1:15" s="1" customFormat="1" x14ac:dyDescent="0.25">
      <c r="C88" s="4"/>
      <c r="F88" s="3"/>
      <c r="G88" s="3"/>
      <c r="H88" s="3"/>
      <c r="I88" s="3"/>
      <c r="J88" s="69"/>
      <c r="K88" s="69"/>
      <c r="L88" s="69"/>
      <c r="M88" s="69"/>
      <c r="N88" s="148"/>
      <c r="O88" s="148"/>
    </row>
    <row r="89" spans="1:15" s="1" customFormat="1" x14ac:dyDescent="0.25">
      <c r="A89" s="2"/>
      <c r="C89" s="4"/>
      <c r="F89" s="3"/>
      <c r="G89" s="3"/>
      <c r="H89" s="3"/>
      <c r="I89" s="3"/>
      <c r="J89" s="69"/>
      <c r="K89" s="69"/>
      <c r="L89" s="69"/>
      <c r="M89" s="69"/>
      <c r="N89" s="149"/>
      <c r="O89" s="149"/>
    </row>
    <row r="90" spans="1:15" s="1" customFormat="1" ht="12" thickBot="1" x14ac:dyDescent="0.3">
      <c r="C90" s="4"/>
      <c r="F90" s="3"/>
      <c r="G90" s="3"/>
      <c r="H90" s="3"/>
      <c r="I90" s="3"/>
      <c r="J90" s="69"/>
      <c r="K90" s="69"/>
      <c r="L90" s="69"/>
      <c r="M90" s="69"/>
      <c r="N90" s="148"/>
      <c r="O90" s="148"/>
    </row>
    <row r="91" spans="1:15" ht="31.5" customHeight="1" thickBot="1" x14ac:dyDescent="0.2">
      <c r="B91" s="115" t="s">
        <v>312</v>
      </c>
      <c r="C91" s="116" t="s">
        <v>313</v>
      </c>
      <c r="D91" s="116" t="s">
        <v>314</v>
      </c>
      <c r="E91" s="115" t="s">
        <v>315</v>
      </c>
      <c r="F91" s="117" t="s">
        <v>435</v>
      </c>
      <c r="G91" s="117" t="s">
        <v>317</v>
      </c>
      <c r="H91" s="117" t="s">
        <v>318</v>
      </c>
      <c r="I91" s="117" t="s">
        <v>319</v>
      </c>
      <c r="J91" s="118" t="s">
        <v>320</v>
      </c>
      <c r="K91" s="118" t="s">
        <v>2</v>
      </c>
      <c r="L91" s="118" t="s">
        <v>436</v>
      </c>
      <c r="M91" s="118" t="s">
        <v>437</v>
      </c>
    </row>
    <row r="92" spans="1:15" s="2" customFormat="1" ht="15.75" customHeight="1" x14ac:dyDescent="0.25">
      <c r="A92" s="1"/>
      <c r="B92" s="193" t="s">
        <v>565</v>
      </c>
      <c r="C92" s="194"/>
      <c r="D92" s="194"/>
      <c r="E92" s="194"/>
      <c r="F92" s="50" t="s">
        <v>322</v>
      </c>
      <c r="G92" s="200" t="s">
        <v>565</v>
      </c>
      <c r="H92" s="201"/>
      <c r="I92" s="51" t="s">
        <v>322</v>
      </c>
      <c r="J92" s="144"/>
      <c r="K92" s="145"/>
      <c r="L92" s="145"/>
      <c r="M92" s="146" t="s">
        <v>524</v>
      </c>
      <c r="N92" s="148"/>
      <c r="O92" s="148"/>
    </row>
    <row r="93" spans="1:15" ht="22.5" customHeight="1" x14ac:dyDescent="0.15">
      <c r="B93" s="227">
        <v>1</v>
      </c>
      <c r="C93" s="221" t="s">
        <v>642</v>
      </c>
      <c r="D93" s="227" t="s">
        <v>385</v>
      </c>
      <c r="E93" s="32" t="s">
        <v>128</v>
      </c>
      <c r="F93" s="240">
        <v>1029.92</v>
      </c>
      <c r="G93" s="32" t="s">
        <v>543</v>
      </c>
      <c r="H93" s="32" t="s">
        <v>0</v>
      </c>
      <c r="I93" s="32">
        <v>514.46</v>
      </c>
      <c r="J93" s="30">
        <v>0</v>
      </c>
      <c r="K93" s="30">
        <v>0</v>
      </c>
      <c r="L93" s="30">
        <v>0</v>
      </c>
      <c r="M93" s="56">
        <f>SUM(J93:L93)</f>
        <v>0</v>
      </c>
    </row>
    <row r="94" spans="1:15" ht="22.5" customHeight="1" x14ac:dyDescent="0.15">
      <c r="A94" s="2"/>
      <c r="B94" s="228"/>
      <c r="C94" s="222"/>
      <c r="D94" s="228"/>
      <c r="E94" s="32" t="s">
        <v>129</v>
      </c>
      <c r="F94" s="250"/>
      <c r="G94" s="32" t="s">
        <v>547</v>
      </c>
      <c r="H94" s="32" t="s">
        <v>6</v>
      </c>
      <c r="I94" s="32">
        <v>457.1</v>
      </c>
      <c r="J94" s="30">
        <v>0</v>
      </c>
      <c r="K94" s="30">
        <v>0</v>
      </c>
      <c r="L94" s="30">
        <v>0</v>
      </c>
      <c r="M94" s="56">
        <f>SUM(J94:L94)</f>
        <v>0</v>
      </c>
      <c r="N94" s="149"/>
      <c r="O94" s="149"/>
    </row>
    <row r="95" spans="1:15" ht="22.5" customHeight="1" x14ac:dyDescent="0.15">
      <c r="B95" s="229"/>
      <c r="C95" s="223"/>
      <c r="D95" s="229"/>
      <c r="E95" s="32" t="s">
        <v>130</v>
      </c>
      <c r="F95" s="241"/>
      <c r="G95" s="32" t="s">
        <v>548</v>
      </c>
      <c r="H95" s="32" t="s">
        <v>137</v>
      </c>
      <c r="I95" s="32">
        <v>57.36</v>
      </c>
      <c r="J95" s="30">
        <v>0.26849315071012825</v>
      </c>
      <c r="K95" s="30">
        <v>0</v>
      </c>
      <c r="L95" s="30">
        <v>0</v>
      </c>
      <c r="M95" s="56">
        <f>SUM(J95:L95)</f>
        <v>0.26849315071012825</v>
      </c>
    </row>
    <row r="96" spans="1:15" s="1" customFormat="1" ht="12" thickBot="1" x14ac:dyDescent="0.3">
      <c r="C96" s="4"/>
      <c r="F96" s="3"/>
      <c r="G96" s="3"/>
      <c r="H96" s="3"/>
      <c r="I96" s="3"/>
      <c r="J96" s="5"/>
      <c r="K96" s="5"/>
      <c r="L96" s="5"/>
      <c r="M96" s="5"/>
      <c r="N96" s="148"/>
      <c r="O96" s="148"/>
    </row>
    <row r="97" spans="1:15" s="2" customFormat="1" ht="22.5" customHeight="1" thickBot="1" x14ac:dyDescent="0.3">
      <c r="A97" s="1"/>
      <c r="C97" s="71"/>
      <c r="D97" s="230" t="s">
        <v>385</v>
      </c>
      <c r="E97" s="231"/>
      <c r="F97" s="232" t="s">
        <v>3</v>
      </c>
      <c r="G97" s="233"/>
      <c r="H97" s="234"/>
      <c r="I97" s="59" t="s">
        <v>681</v>
      </c>
      <c r="J97" s="78">
        <f>SUM(J93:J96)</f>
        <v>0.26849315071012825</v>
      </c>
      <c r="K97" s="78">
        <f>SUM(K93:K96)</f>
        <v>0</v>
      </c>
      <c r="L97" s="78">
        <f>SUM(L93:L96)</f>
        <v>0</v>
      </c>
      <c r="M97" s="78">
        <f>SUM(M93:M96)</f>
        <v>0.26849315071012825</v>
      </c>
      <c r="N97" s="163">
        <f>SUM(J97:L97)</f>
        <v>0.26849315071012825</v>
      </c>
      <c r="O97" s="164" t="b">
        <f>M97=N97</f>
        <v>1</v>
      </c>
    </row>
    <row r="98" spans="1:15" s="1" customFormat="1" x14ac:dyDescent="0.25">
      <c r="A98" s="2"/>
      <c r="C98" s="4"/>
      <c r="F98" s="3"/>
      <c r="G98" s="3"/>
      <c r="H98" s="3"/>
      <c r="I98" s="3"/>
      <c r="J98" s="69"/>
      <c r="K98" s="76">
        <f>SUM(K97:L97)</f>
        <v>0</v>
      </c>
      <c r="L98" s="69"/>
      <c r="M98" s="69"/>
      <c r="N98" s="149"/>
      <c r="O98" s="149"/>
    </row>
    <row r="99" spans="1:15" s="1" customFormat="1" x14ac:dyDescent="0.25">
      <c r="A99" s="2"/>
      <c r="C99" s="4"/>
      <c r="F99" s="3"/>
      <c r="G99" s="3"/>
      <c r="H99" s="3"/>
      <c r="I99" s="3"/>
      <c r="J99" s="69"/>
      <c r="K99" s="76"/>
      <c r="L99" s="69"/>
      <c r="M99" s="69"/>
      <c r="N99" s="149"/>
      <c r="O99" s="149"/>
    </row>
    <row r="100" spans="1:15" s="1" customFormat="1" x14ac:dyDescent="0.25">
      <c r="A100" s="2"/>
      <c r="C100" s="4"/>
      <c r="F100" s="3"/>
      <c r="G100" s="3"/>
      <c r="H100" s="3"/>
      <c r="I100" s="3"/>
      <c r="J100" s="69"/>
      <c r="K100" s="76"/>
      <c r="L100" s="69"/>
      <c r="M100" s="69"/>
      <c r="N100" s="149"/>
      <c r="O100" s="149"/>
    </row>
    <row r="101" spans="1:15" s="1" customFormat="1" ht="12" thickBot="1" x14ac:dyDescent="0.3">
      <c r="C101" s="4"/>
      <c r="F101" s="3"/>
      <c r="G101" s="3"/>
      <c r="H101" s="3"/>
      <c r="I101" s="3"/>
      <c r="J101" s="69"/>
      <c r="K101" s="69"/>
      <c r="L101" s="69"/>
      <c r="M101" s="69"/>
      <c r="N101" s="148"/>
      <c r="O101" s="148"/>
    </row>
    <row r="102" spans="1:15" ht="31.5" customHeight="1" thickBot="1" x14ac:dyDescent="0.2">
      <c r="B102" s="115" t="s">
        <v>312</v>
      </c>
      <c r="C102" s="116" t="s">
        <v>313</v>
      </c>
      <c r="D102" s="116" t="s">
        <v>314</v>
      </c>
      <c r="E102" s="115" t="s">
        <v>315</v>
      </c>
      <c r="F102" s="117" t="s">
        <v>435</v>
      </c>
      <c r="G102" s="117" t="s">
        <v>317</v>
      </c>
      <c r="H102" s="117" t="s">
        <v>318</v>
      </c>
      <c r="I102" s="117" t="s">
        <v>319</v>
      </c>
      <c r="J102" s="118" t="s">
        <v>320</v>
      </c>
      <c r="K102" s="118" t="s">
        <v>2</v>
      </c>
      <c r="L102" s="118" t="s">
        <v>436</v>
      </c>
      <c r="M102" s="118" t="s">
        <v>437</v>
      </c>
    </row>
    <row r="103" spans="1:15" s="2" customFormat="1" ht="15.75" customHeight="1" x14ac:dyDescent="0.25">
      <c r="A103" s="1"/>
      <c r="B103" s="193" t="s">
        <v>565</v>
      </c>
      <c r="C103" s="194"/>
      <c r="D103" s="194"/>
      <c r="E103" s="194"/>
      <c r="F103" s="50" t="s">
        <v>322</v>
      </c>
      <c r="G103" s="200" t="s">
        <v>565</v>
      </c>
      <c r="H103" s="201"/>
      <c r="I103" s="51" t="s">
        <v>322</v>
      </c>
      <c r="J103" s="144"/>
      <c r="K103" s="145"/>
      <c r="L103" s="145"/>
      <c r="M103" s="146" t="s">
        <v>524</v>
      </c>
      <c r="N103" s="148"/>
      <c r="O103" s="148"/>
    </row>
    <row r="104" spans="1:15" ht="27" customHeight="1" x14ac:dyDescent="0.15">
      <c r="B104" s="28">
        <v>1</v>
      </c>
      <c r="C104" s="35" t="s">
        <v>643</v>
      </c>
      <c r="D104" s="28" t="s">
        <v>417</v>
      </c>
      <c r="E104" s="28" t="s">
        <v>96</v>
      </c>
      <c r="F104" s="36">
        <v>2120</v>
      </c>
      <c r="G104" s="34" t="s">
        <v>512</v>
      </c>
      <c r="H104" s="34" t="s">
        <v>0</v>
      </c>
      <c r="I104" s="36">
        <v>2120</v>
      </c>
      <c r="J104" s="30">
        <v>93511.999999999985</v>
      </c>
      <c r="K104" s="30">
        <v>43728.052219178076</v>
      </c>
      <c r="L104" s="30">
        <v>53446.947780821924</v>
      </c>
      <c r="M104" s="56">
        <f t="shared" ref="M104:M109" si="6">SUM(J104:L104)</f>
        <v>190687</v>
      </c>
    </row>
    <row r="105" spans="1:15" ht="27" customHeight="1" x14ac:dyDescent="0.15">
      <c r="B105" s="28">
        <v>2</v>
      </c>
      <c r="C105" s="35" t="s">
        <v>646</v>
      </c>
      <c r="D105" s="28" t="s">
        <v>417</v>
      </c>
      <c r="E105" s="28" t="s">
        <v>101</v>
      </c>
      <c r="F105" s="36">
        <v>2110</v>
      </c>
      <c r="G105" s="34" t="s">
        <v>335</v>
      </c>
      <c r="H105" s="34" t="s">
        <v>0</v>
      </c>
      <c r="I105" s="36">
        <v>2110</v>
      </c>
      <c r="J105" s="30">
        <v>75835622</v>
      </c>
      <c r="K105" s="30">
        <v>24472612.121698633</v>
      </c>
      <c r="L105" s="30">
        <v>21156323.878301367</v>
      </c>
      <c r="M105" s="56">
        <f>SUM(J105:L105)</f>
        <v>121464558</v>
      </c>
    </row>
    <row r="106" spans="1:15" ht="27" customHeight="1" x14ac:dyDescent="0.15">
      <c r="B106" s="28">
        <v>3</v>
      </c>
      <c r="C106" s="35" t="s">
        <v>648</v>
      </c>
      <c r="D106" s="28" t="s">
        <v>417</v>
      </c>
      <c r="E106" s="28" t="s">
        <v>104</v>
      </c>
      <c r="F106" s="36">
        <v>3893</v>
      </c>
      <c r="G106" s="34" t="s">
        <v>501</v>
      </c>
      <c r="H106" s="34" t="s">
        <v>0</v>
      </c>
      <c r="I106" s="36">
        <v>3615</v>
      </c>
      <c r="J106" s="30">
        <v>361455800.00000018</v>
      </c>
      <c r="K106" s="30">
        <v>322215055.64480859</v>
      </c>
      <c r="L106" s="30">
        <v>284918859.28341061</v>
      </c>
      <c r="M106" s="56">
        <f>SUM(J106:L106)</f>
        <v>968589714.92821932</v>
      </c>
    </row>
    <row r="107" spans="1:15" ht="27" customHeight="1" x14ac:dyDescent="0.15">
      <c r="B107" s="28">
        <v>4</v>
      </c>
      <c r="C107" s="35" t="s">
        <v>644</v>
      </c>
      <c r="D107" s="28" t="s">
        <v>417</v>
      </c>
      <c r="E107" s="28" t="s">
        <v>105</v>
      </c>
      <c r="F107" s="36">
        <v>2424.84</v>
      </c>
      <c r="G107" s="34" t="s">
        <v>502</v>
      </c>
      <c r="H107" s="34" t="s">
        <v>0</v>
      </c>
      <c r="I107" s="36">
        <v>2365.84</v>
      </c>
      <c r="J107" s="30">
        <v>189922154</v>
      </c>
      <c r="K107" s="30">
        <v>101448428.32416438</v>
      </c>
      <c r="L107" s="30">
        <v>93099616.675835624</v>
      </c>
      <c r="M107" s="56">
        <f t="shared" si="6"/>
        <v>384470199</v>
      </c>
    </row>
    <row r="108" spans="1:15" ht="25.5" customHeight="1" x14ac:dyDescent="0.15">
      <c r="B108" s="28">
        <v>5</v>
      </c>
      <c r="C108" s="35" t="s">
        <v>647</v>
      </c>
      <c r="D108" s="28" t="s">
        <v>417</v>
      </c>
      <c r="E108" s="28" t="s">
        <v>108</v>
      </c>
      <c r="F108" s="36">
        <v>955</v>
      </c>
      <c r="G108" s="34" t="s">
        <v>513</v>
      </c>
      <c r="H108" s="34" t="s">
        <v>0</v>
      </c>
      <c r="I108" s="36">
        <v>802</v>
      </c>
      <c r="J108" s="30">
        <v>80185627.999999955</v>
      </c>
      <c r="K108" s="30">
        <v>59654732.566193625</v>
      </c>
      <c r="L108" s="30">
        <v>33026578.071198154</v>
      </c>
      <c r="M108" s="56">
        <f>SUM(J108:L108)</f>
        <v>172866938.63739175</v>
      </c>
    </row>
    <row r="109" spans="1:15" ht="25.5" customHeight="1" x14ac:dyDescent="0.15">
      <c r="A109" s="2"/>
      <c r="B109" s="28">
        <v>6</v>
      </c>
      <c r="C109" s="35" t="s">
        <v>645</v>
      </c>
      <c r="D109" s="28" t="s">
        <v>417</v>
      </c>
      <c r="E109" s="28" t="s">
        <v>109</v>
      </c>
      <c r="F109" s="36">
        <v>3997</v>
      </c>
      <c r="G109" s="34" t="s">
        <v>514</v>
      </c>
      <c r="H109" s="34" t="s">
        <v>0</v>
      </c>
      <c r="I109" s="36">
        <v>3847.48</v>
      </c>
      <c r="J109" s="30">
        <v>384747685.59999979</v>
      </c>
      <c r="K109" s="30">
        <v>290716004.02728939</v>
      </c>
      <c r="L109" s="30">
        <v>216032504.8149682</v>
      </c>
      <c r="M109" s="56">
        <f t="shared" si="6"/>
        <v>891496194.4422574</v>
      </c>
      <c r="N109" s="149"/>
      <c r="O109" s="149"/>
    </row>
    <row r="110" spans="1:15" s="1" customFormat="1" ht="12" thickBot="1" x14ac:dyDescent="0.3">
      <c r="C110" s="4"/>
      <c r="F110" s="3"/>
      <c r="G110" s="3"/>
      <c r="H110" s="3"/>
      <c r="I110" s="3"/>
      <c r="J110" s="5"/>
      <c r="K110" s="5"/>
      <c r="L110" s="5"/>
      <c r="M110" s="5"/>
      <c r="N110" s="148"/>
      <c r="O110" s="148"/>
    </row>
    <row r="111" spans="1:15" s="2" customFormat="1" ht="22.5" customHeight="1" thickBot="1" x14ac:dyDescent="0.3">
      <c r="A111" s="1"/>
      <c r="C111" s="71"/>
      <c r="D111" s="230" t="s">
        <v>417</v>
      </c>
      <c r="E111" s="231"/>
      <c r="F111" s="232" t="s">
        <v>3</v>
      </c>
      <c r="G111" s="233"/>
      <c r="H111" s="234"/>
      <c r="I111" s="59" t="s">
        <v>681</v>
      </c>
      <c r="J111" s="78">
        <f>SUM(J104:J110)</f>
        <v>1092240401.5999999</v>
      </c>
      <c r="K111" s="78">
        <f>SUM(K104:K110)</f>
        <v>798550560.7363739</v>
      </c>
      <c r="L111" s="78">
        <f>SUM(L104:L110)</f>
        <v>648287329.67149472</v>
      </c>
      <c r="M111" s="78">
        <f>SUM(M104:M110)</f>
        <v>2539078292.0078688</v>
      </c>
      <c r="N111" s="163">
        <f>SUM(J111:L111)</f>
        <v>2539078292.0078688</v>
      </c>
      <c r="O111" s="164" t="b">
        <f>M111=N111</f>
        <v>1</v>
      </c>
    </row>
    <row r="112" spans="1:15" s="1" customFormat="1" x14ac:dyDescent="0.25">
      <c r="C112" s="4"/>
      <c r="F112" s="3"/>
      <c r="G112" s="3"/>
      <c r="H112" s="3"/>
      <c r="I112" s="3"/>
      <c r="J112" s="69"/>
      <c r="K112" s="76">
        <f>SUM(K111:L111)</f>
        <v>1446837890.4078686</v>
      </c>
      <c r="L112" s="69"/>
      <c r="M112" s="69"/>
      <c r="N112" s="148"/>
      <c r="O112" s="148"/>
    </row>
    <row r="113" spans="1:15" s="1" customFormat="1" x14ac:dyDescent="0.25">
      <c r="C113" s="4"/>
      <c r="F113" s="3"/>
      <c r="G113" s="3"/>
      <c r="H113" s="3"/>
      <c r="I113" s="3"/>
      <c r="J113" s="69"/>
      <c r="K113" s="69"/>
      <c r="L113" s="69"/>
      <c r="M113" s="69"/>
      <c r="N113" s="148"/>
      <c r="O113" s="148"/>
    </row>
    <row r="114" spans="1:15" s="1" customFormat="1" x14ac:dyDescent="0.25">
      <c r="C114" s="4"/>
      <c r="F114" s="3"/>
      <c r="G114" s="3"/>
      <c r="H114" s="3"/>
      <c r="I114" s="3"/>
      <c r="J114" s="69"/>
      <c r="K114" s="69"/>
      <c r="L114" s="69"/>
      <c r="M114" s="69"/>
      <c r="N114" s="148"/>
      <c r="O114" s="148"/>
    </row>
    <row r="115" spans="1:15" s="1" customFormat="1" ht="12" thickBot="1" x14ac:dyDescent="0.3">
      <c r="A115" s="2"/>
      <c r="C115" s="4"/>
      <c r="F115" s="3"/>
      <c r="G115" s="3"/>
      <c r="H115" s="3"/>
      <c r="I115" s="3"/>
      <c r="J115" s="69"/>
      <c r="K115" s="69"/>
      <c r="L115" s="69"/>
      <c r="M115" s="69"/>
      <c r="N115" s="149"/>
      <c r="O115" s="149"/>
    </row>
    <row r="116" spans="1:15" ht="31.5" customHeight="1" thickBot="1" x14ac:dyDescent="0.2">
      <c r="B116" s="115" t="s">
        <v>312</v>
      </c>
      <c r="C116" s="116" t="s">
        <v>313</v>
      </c>
      <c r="D116" s="116" t="s">
        <v>314</v>
      </c>
      <c r="E116" s="115" t="s">
        <v>315</v>
      </c>
      <c r="F116" s="117" t="s">
        <v>435</v>
      </c>
      <c r="G116" s="117" t="s">
        <v>317</v>
      </c>
      <c r="H116" s="117" t="s">
        <v>318</v>
      </c>
      <c r="I116" s="117" t="s">
        <v>319</v>
      </c>
      <c r="J116" s="118" t="s">
        <v>320</v>
      </c>
      <c r="K116" s="118" t="s">
        <v>2</v>
      </c>
      <c r="L116" s="118" t="s">
        <v>436</v>
      </c>
      <c r="M116" s="118" t="s">
        <v>437</v>
      </c>
    </row>
    <row r="117" spans="1:15" s="2" customFormat="1" ht="15.75" customHeight="1" x14ac:dyDescent="0.25">
      <c r="A117" s="1"/>
      <c r="B117" s="193" t="s">
        <v>565</v>
      </c>
      <c r="C117" s="194"/>
      <c r="D117" s="194"/>
      <c r="E117" s="194"/>
      <c r="F117" s="50" t="s">
        <v>322</v>
      </c>
      <c r="G117" s="200" t="s">
        <v>565</v>
      </c>
      <c r="H117" s="201"/>
      <c r="I117" s="51" t="s">
        <v>322</v>
      </c>
      <c r="J117" s="144"/>
      <c r="K117" s="145"/>
      <c r="L117" s="145"/>
      <c r="M117" s="146" t="s">
        <v>524</v>
      </c>
      <c r="N117" s="148"/>
      <c r="O117" s="148"/>
    </row>
    <row r="118" spans="1:15" ht="22.5" customHeight="1" x14ac:dyDescent="0.15">
      <c r="A118" s="2"/>
      <c r="B118" s="224">
        <v>1</v>
      </c>
      <c r="C118" s="202" t="s">
        <v>654</v>
      </c>
      <c r="D118" s="224" t="s">
        <v>375</v>
      </c>
      <c r="E118" s="28" t="s">
        <v>39</v>
      </c>
      <c r="F118" s="249">
        <v>2758</v>
      </c>
      <c r="G118" s="34" t="s">
        <v>485</v>
      </c>
      <c r="H118" s="34" t="s">
        <v>0</v>
      </c>
      <c r="I118" s="36">
        <v>1379</v>
      </c>
      <c r="J118" s="30">
        <v>23228369.849315062</v>
      </c>
      <c r="K118" s="30">
        <v>2155937.1992659033</v>
      </c>
      <c r="L118" s="30">
        <v>2155937.8007340967</v>
      </c>
      <c r="M118" s="56">
        <f>SUM(J118:L118)</f>
        <v>27540244.849315062</v>
      </c>
      <c r="N118" s="149"/>
      <c r="O118" s="149"/>
    </row>
    <row r="119" spans="1:15" ht="22.5" customHeight="1" x14ac:dyDescent="0.15">
      <c r="A119" s="2"/>
      <c r="B119" s="225"/>
      <c r="C119" s="192"/>
      <c r="D119" s="225"/>
      <c r="E119" s="28" t="s">
        <v>97</v>
      </c>
      <c r="F119" s="239"/>
      <c r="G119" s="34" t="s">
        <v>486</v>
      </c>
      <c r="H119" s="34" t="s">
        <v>6</v>
      </c>
      <c r="I119" s="36">
        <v>788.7</v>
      </c>
      <c r="J119" s="30">
        <v>54409063</v>
      </c>
      <c r="K119" s="30">
        <v>5055713.0039452054</v>
      </c>
      <c r="L119" s="30">
        <v>5055712.9960547946</v>
      </c>
      <c r="M119" s="56">
        <f>SUM(J119:L119)</f>
        <v>64520489</v>
      </c>
      <c r="N119" s="149"/>
      <c r="O119" s="149"/>
    </row>
    <row r="120" spans="1:15" ht="22.5" customHeight="1" x14ac:dyDescent="0.15">
      <c r="B120" s="226">
        <v>2</v>
      </c>
      <c r="C120" s="206" t="s">
        <v>649</v>
      </c>
      <c r="D120" s="226" t="s">
        <v>375</v>
      </c>
      <c r="E120" s="28" t="s">
        <v>102</v>
      </c>
      <c r="F120" s="251">
        <v>2172.4</v>
      </c>
      <c r="G120" s="34" t="s">
        <v>488</v>
      </c>
      <c r="H120" s="34" t="s">
        <v>0</v>
      </c>
      <c r="I120" s="36">
        <v>933.57</v>
      </c>
      <c r="J120" s="30">
        <v>64846305.696109429</v>
      </c>
      <c r="K120" s="30">
        <v>6047907.813260274</v>
      </c>
      <c r="L120" s="30">
        <v>5717837.186739726</v>
      </c>
      <c r="M120" s="56">
        <f t="shared" ref="M120:M128" si="7">SUM(J120:L120)</f>
        <v>76612050.696109429</v>
      </c>
    </row>
    <row r="121" spans="1:15" ht="22.5" customHeight="1" x14ac:dyDescent="0.15">
      <c r="B121" s="226"/>
      <c r="C121" s="206"/>
      <c r="D121" s="226"/>
      <c r="E121" s="28" t="s">
        <v>103</v>
      </c>
      <c r="F121" s="251"/>
      <c r="G121" s="34" t="s">
        <v>409</v>
      </c>
      <c r="H121" s="34" t="s">
        <v>6</v>
      </c>
      <c r="I121" s="36">
        <v>1077.19</v>
      </c>
      <c r="J121" s="30">
        <v>85256192.45315066</v>
      </c>
      <c r="K121" s="30">
        <v>7910354.0933731059</v>
      </c>
      <c r="L121" s="30">
        <v>7910353.9066268941</v>
      </c>
      <c r="M121" s="56">
        <f t="shared" si="7"/>
        <v>101076900.45315066</v>
      </c>
    </row>
    <row r="122" spans="1:15" ht="22.5" customHeight="1" x14ac:dyDescent="0.15">
      <c r="B122" s="224">
        <v>3</v>
      </c>
      <c r="C122" s="202" t="s">
        <v>652</v>
      </c>
      <c r="D122" s="224" t="s">
        <v>375</v>
      </c>
      <c r="E122" s="28" t="s">
        <v>110</v>
      </c>
      <c r="F122" s="249">
        <v>3273</v>
      </c>
      <c r="G122" s="34" t="s">
        <v>403</v>
      </c>
      <c r="H122" s="34" t="s">
        <v>0</v>
      </c>
      <c r="I122" s="36">
        <v>1598</v>
      </c>
      <c r="J122" s="30">
        <v>127821315.00000003</v>
      </c>
      <c r="K122" s="30">
        <v>66188020.959068157</v>
      </c>
      <c r="L122" s="30">
        <v>57198935.235649653</v>
      </c>
      <c r="M122" s="56">
        <f>SUM(J122:L122)</f>
        <v>251208271.19471782</v>
      </c>
    </row>
    <row r="123" spans="1:15" ht="22.5" customHeight="1" x14ac:dyDescent="0.15">
      <c r="B123" s="225"/>
      <c r="C123" s="192"/>
      <c r="D123" s="225"/>
      <c r="E123" s="28" t="s">
        <v>111</v>
      </c>
      <c r="F123" s="239"/>
      <c r="G123" s="34" t="s">
        <v>345</v>
      </c>
      <c r="H123" s="34" t="s">
        <v>6</v>
      </c>
      <c r="I123" s="36">
        <v>1584</v>
      </c>
      <c r="J123" s="30">
        <v>158468973.29999995</v>
      </c>
      <c r="K123" s="30">
        <v>201711143.19045722</v>
      </c>
      <c r="L123" s="30">
        <v>12389797.818686618</v>
      </c>
      <c r="M123" s="56">
        <f>SUM(J123:L123)</f>
        <v>372569914.30914378</v>
      </c>
    </row>
    <row r="124" spans="1:15" ht="30" customHeight="1" x14ac:dyDescent="0.15">
      <c r="A124" s="2"/>
      <c r="B124" s="28">
        <v>4</v>
      </c>
      <c r="C124" s="35" t="s">
        <v>651</v>
      </c>
      <c r="D124" s="28" t="s">
        <v>375</v>
      </c>
      <c r="E124" s="28" t="s">
        <v>82</v>
      </c>
      <c r="F124" s="36">
        <v>3568.05</v>
      </c>
      <c r="G124" s="34" t="s">
        <v>83</v>
      </c>
      <c r="H124" s="34" t="s">
        <v>0</v>
      </c>
      <c r="I124" s="36">
        <v>3568.05</v>
      </c>
      <c r="J124" s="30">
        <v>0</v>
      </c>
      <c r="K124" s="30">
        <v>0</v>
      </c>
      <c r="L124" s="30">
        <v>0</v>
      </c>
      <c r="M124" s="56">
        <f>SUM(J124:L124)</f>
        <v>0</v>
      </c>
      <c r="N124" s="149"/>
      <c r="O124" s="149"/>
    </row>
    <row r="125" spans="1:15" ht="22.5" customHeight="1" x14ac:dyDescent="0.15">
      <c r="B125" s="226">
        <v>5</v>
      </c>
      <c r="C125" s="206" t="s">
        <v>650</v>
      </c>
      <c r="D125" s="226" t="s">
        <v>375</v>
      </c>
      <c r="E125" s="28" t="s">
        <v>480</v>
      </c>
      <c r="F125" s="251">
        <v>3700.68</v>
      </c>
      <c r="G125" s="34" t="s">
        <v>490</v>
      </c>
      <c r="H125" s="34" t="s">
        <v>0</v>
      </c>
      <c r="I125" s="36">
        <v>1765.961</v>
      </c>
      <c r="J125" s="30">
        <v>0.13931506872177124</v>
      </c>
      <c r="K125" s="30">
        <v>0</v>
      </c>
      <c r="L125" s="30">
        <v>0</v>
      </c>
      <c r="M125" s="56">
        <f t="shared" si="7"/>
        <v>0.13931506872177124</v>
      </c>
    </row>
    <row r="126" spans="1:15" ht="22.5" customHeight="1" x14ac:dyDescent="0.15">
      <c r="A126" s="2"/>
      <c r="B126" s="226"/>
      <c r="C126" s="206"/>
      <c r="D126" s="226"/>
      <c r="E126" s="28" t="s">
        <v>481</v>
      </c>
      <c r="F126" s="251"/>
      <c r="G126" s="34" t="s">
        <v>77</v>
      </c>
      <c r="H126" s="34" t="s">
        <v>6</v>
      </c>
      <c r="I126" s="36">
        <v>590.5</v>
      </c>
      <c r="J126" s="30">
        <v>0</v>
      </c>
      <c r="K126" s="30">
        <v>0</v>
      </c>
      <c r="L126" s="30">
        <v>0</v>
      </c>
      <c r="M126" s="56">
        <f t="shared" si="7"/>
        <v>0</v>
      </c>
      <c r="N126" s="149"/>
      <c r="O126" s="149"/>
    </row>
    <row r="127" spans="1:15" ht="22.5" customHeight="1" x14ac:dyDescent="0.15">
      <c r="B127" s="226"/>
      <c r="C127" s="206"/>
      <c r="D127" s="226"/>
      <c r="E127" s="28" t="s">
        <v>482</v>
      </c>
      <c r="F127" s="251"/>
      <c r="G127" s="34" t="s">
        <v>42</v>
      </c>
      <c r="H127" s="34" t="s">
        <v>137</v>
      </c>
      <c r="I127" s="36">
        <v>1300</v>
      </c>
      <c r="J127" s="30">
        <v>0</v>
      </c>
      <c r="K127" s="30">
        <v>0</v>
      </c>
      <c r="L127" s="30">
        <v>0</v>
      </c>
      <c r="M127" s="56">
        <f t="shared" si="7"/>
        <v>0</v>
      </c>
    </row>
    <row r="128" spans="1:15" ht="22.5" customHeight="1" x14ac:dyDescent="0.15">
      <c r="B128" s="226"/>
      <c r="C128" s="206"/>
      <c r="D128" s="226"/>
      <c r="E128" s="28" t="s">
        <v>483</v>
      </c>
      <c r="F128" s="251"/>
      <c r="G128" s="34" t="s">
        <v>491</v>
      </c>
      <c r="H128" s="34" t="s">
        <v>138</v>
      </c>
      <c r="I128" s="36">
        <v>44.22</v>
      </c>
      <c r="J128" s="30">
        <v>0</v>
      </c>
      <c r="K128" s="30">
        <v>-1.7585699380400961E-2</v>
      </c>
      <c r="L128" s="30">
        <v>1.7585699380400961E-2</v>
      </c>
      <c r="M128" s="56">
        <f t="shared" si="7"/>
        <v>0</v>
      </c>
    </row>
    <row r="129" spans="1:15" ht="26.25" customHeight="1" x14ac:dyDescent="0.15">
      <c r="B129" s="58">
        <v>6</v>
      </c>
      <c r="C129" s="137" t="s">
        <v>653</v>
      </c>
      <c r="D129" s="28" t="s">
        <v>375</v>
      </c>
      <c r="E129" s="28" t="s">
        <v>120</v>
      </c>
      <c r="F129" s="29">
        <v>5422.24</v>
      </c>
      <c r="G129" s="31" t="s">
        <v>533</v>
      </c>
      <c r="H129" s="28" t="s">
        <v>0</v>
      </c>
      <c r="I129" s="36">
        <v>5422.24</v>
      </c>
      <c r="J129" s="30">
        <v>0</v>
      </c>
      <c r="K129" s="30">
        <v>0</v>
      </c>
      <c r="L129" s="30">
        <v>0</v>
      </c>
      <c r="M129" s="56">
        <f>SUM(J129:L129)</f>
        <v>0</v>
      </c>
    </row>
    <row r="130" spans="1:15" ht="26.25" customHeight="1" x14ac:dyDescent="0.15">
      <c r="B130" s="252">
        <v>7</v>
      </c>
      <c r="C130" s="206" t="s">
        <v>774</v>
      </c>
      <c r="D130" s="28" t="s">
        <v>375</v>
      </c>
      <c r="E130" s="28" t="s">
        <v>761</v>
      </c>
      <c r="F130" s="236">
        <v>3631.37</v>
      </c>
      <c r="G130" s="31" t="s">
        <v>816</v>
      </c>
      <c r="H130" s="28" t="s">
        <v>0</v>
      </c>
      <c r="I130" s="36">
        <v>540</v>
      </c>
      <c r="J130" s="30">
        <v>0</v>
      </c>
      <c r="K130" s="30">
        <v>0</v>
      </c>
      <c r="L130" s="30">
        <v>0</v>
      </c>
      <c r="M130" s="56">
        <f>SUM(J130:L130)</f>
        <v>0</v>
      </c>
    </row>
    <row r="131" spans="1:15" ht="26.25" customHeight="1" x14ac:dyDescent="0.15">
      <c r="B131" s="253"/>
      <c r="C131" s="206"/>
      <c r="D131" s="28" t="s">
        <v>375</v>
      </c>
      <c r="E131" s="28" t="s">
        <v>812</v>
      </c>
      <c r="F131" s="237"/>
      <c r="G131" s="31" t="s">
        <v>817</v>
      </c>
      <c r="H131" s="28" t="s">
        <v>6</v>
      </c>
      <c r="I131" s="36">
        <v>3091.37</v>
      </c>
      <c r="J131" s="30">
        <v>0</v>
      </c>
      <c r="K131" s="30">
        <v>0</v>
      </c>
      <c r="L131" s="30">
        <v>0</v>
      </c>
      <c r="M131" s="56">
        <f>SUM(J131:L131)</f>
        <v>0</v>
      </c>
    </row>
    <row r="132" spans="1:15" s="1" customFormat="1" ht="12" thickBot="1" x14ac:dyDescent="0.3">
      <c r="C132" s="4"/>
      <c r="F132" s="3"/>
      <c r="G132" s="3"/>
      <c r="H132" s="3"/>
      <c r="I132" s="3"/>
      <c r="J132" s="5"/>
      <c r="K132" s="5"/>
      <c r="L132" s="5"/>
      <c r="M132" s="5"/>
      <c r="N132" s="148"/>
      <c r="O132" s="148"/>
    </row>
    <row r="133" spans="1:15" s="2" customFormat="1" ht="22.5" customHeight="1" thickBot="1" x14ac:dyDescent="0.3">
      <c r="A133" s="1"/>
      <c r="C133" s="71"/>
      <c r="D133" s="230" t="s">
        <v>375</v>
      </c>
      <c r="E133" s="231"/>
      <c r="F133" s="232" t="s">
        <v>3</v>
      </c>
      <c r="G133" s="233"/>
      <c r="H133" s="234"/>
      <c r="I133" s="59" t="s">
        <v>681</v>
      </c>
      <c r="J133" s="78">
        <f>SUM(J118:J132)</f>
        <v>514030219.43789023</v>
      </c>
      <c r="K133" s="78">
        <f>SUM(K118:K132)</f>
        <v>289069076.24178416</v>
      </c>
      <c r="L133" s="78">
        <f>SUM(L118:L132)</f>
        <v>90428574.962077484</v>
      </c>
      <c r="M133" s="78">
        <f>SUM(M118:M132)</f>
        <v>893527870.64175177</v>
      </c>
      <c r="N133" s="163">
        <f>SUM(J133:L133)</f>
        <v>893527870.64175189</v>
      </c>
      <c r="O133" s="164" t="b">
        <f>M133=N133</f>
        <v>1</v>
      </c>
    </row>
    <row r="134" spans="1:15" s="1" customFormat="1" x14ac:dyDescent="0.25">
      <c r="C134" s="4"/>
      <c r="F134" s="3"/>
      <c r="G134" s="3"/>
      <c r="H134" s="3"/>
      <c r="I134" s="3"/>
      <c r="J134" s="69"/>
      <c r="K134" s="76">
        <f>SUM(K133:L133)</f>
        <v>379497651.20386165</v>
      </c>
      <c r="L134" s="69"/>
      <c r="M134" s="69"/>
      <c r="N134" s="148"/>
      <c r="O134" s="148"/>
    </row>
    <row r="135" spans="1:15" s="1" customFormat="1" x14ac:dyDescent="0.25">
      <c r="C135" s="4"/>
      <c r="F135" s="3"/>
      <c r="G135" s="3"/>
      <c r="H135" s="3"/>
      <c r="I135" s="3"/>
      <c r="J135" s="69"/>
      <c r="K135" s="69"/>
      <c r="L135" s="69"/>
      <c r="M135" s="69"/>
      <c r="N135" s="148"/>
      <c r="O135" s="148"/>
    </row>
    <row r="136" spans="1:15" s="1" customFormat="1" x14ac:dyDescent="0.25">
      <c r="C136" s="4"/>
      <c r="F136" s="3"/>
      <c r="G136" s="3"/>
      <c r="H136" s="3"/>
      <c r="I136" s="3"/>
      <c r="J136" s="69"/>
      <c r="K136" s="69"/>
      <c r="L136" s="69"/>
      <c r="M136" s="69"/>
      <c r="N136" s="148"/>
      <c r="O136" s="148"/>
    </row>
    <row r="137" spans="1:15" s="1" customFormat="1" ht="12" thickBot="1" x14ac:dyDescent="0.3">
      <c r="C137" s="4"/>
      <c r="F137" s="3"/>
      <c r="G137" s="3"/>
      <c r="H137" s="3"/>
      <c r="I137" s="3"/>
      <c r="J137" s="69"/>
      <c r="K137" s="69"/>
      <c r="L137" s="69"/>
      <c r="M137" s="69"/>
      <c r="N137" s="148"/>
      <c r="O137" s="148"/>
    </row>
    <row r="138" spans="1:15" ht="31.5" customHeight="1" thickBot="1" x14ac:dyDescent="0.2">
      <c r="B138" s="115" t="s">
        <v>312</v>
      </c>
      <c r="C138" s="116" t="s">
        <v>313</v>
      </c>
      <c r="D138" s="116" t="s">
        <v>314</v>
      </c>
      <c r="E138" s="115" t="s">
        <v>315</v>
      </c>
      <c r="F138" s="117" t="s">
        <v>435</v>
      </c>
      <c r="G138" s="117" t="s">
        <v>317</v>
      </c>
      <c r="H138" s="117" t="s">
        <v>318</v>
      </c>
      <c r="I138" s="117" t="s">
        <v>319</v>
      </c>
      <c r="J138" s="118" t="s">
        <v>320</v>
      </c>
      <c r="K138" s="118" t="s">
        <v>2</v>
      </c>
      <c r="L138" s="118" t="s">
        <v>436</v>
      </c>
      <c r="M138" s="118" t="s">
        <v>437</v>
      </c>
    </row>
    <row r="139" spans="1:15" s="2" customFormat="1" ht="15.75" customHeight="1" x14ac:dyDescent="0.25">
      <c r="A139" s="1"/>
      <c r="B139" s="193" t="s">
        <v>565</v>
      </c>
      <c r="C139" s="194"/>
      <c r="D139" s="194"/>
      <c r="E139" s="194"/>
      <c r="F139" s="50" t="s">
        <v>322</v>
      </c>
      <c r="G139" s="200" t="s">
        <v>565</v>
      </c>
      <c r="H139" s="201"/>
      <c r="I139" s="51" t="s">
        <v>322</v>
      </c>
      <c r="J139" s="144"/>
      <c r="K139" s="145"/>
      <c r="L139" s="145"/>
      <c r="M139" s="146" t="s">
        <v>524</v>
      </c>
      <c r="N139" s="148"/>
      <c r="O139" s="148"/>
    </row>
    <row r="140" spans="1:15" ht="22.5" customHeight="1" x14ac:dyDescent="0.15">
      <c r="B140" s="226">
        <v>1</v>
      </c>
      <c r="C140" s="206" t="s">
        <v>655</v>
      </c>
      <c r="D140" s="226" t="s">
        <v>416</v>
      </c>
      <c r="E140" s="28" t="s">
        <v>114</v>
      </c>
      <c r="F140" s="238">
        <v>2904</v>
      </c>
      <c r="G140" s="34" t="s">
        <v>115</v>
      </c>
      <c r="H140" s="34" t="s">
        <v>0</v>
      </c>
      <c r="I140" s="36">
        <v>1452</v>
      </c>
      <c r="J140" s="30">
        <v>145200000</v>
      </c>
      <c r="K140" s="30">
        <v>134913870.97626424</v>
      </c>
      <c r="L140" s="30">
        <v>54393266.818256333</v>
      </c>
      <c r="M140" s="56">
        <f>SUM(J140:L140)</f>
        <v>334507137.79452056</v>
      </c>
    </row>
    <row r="141" spans="1:15" ht="22.5" customHeight="1" x14ac:dyDescent="0.15">
      <c r="B141" s="226"/>
      <c r="C141" s="206"/>
      <c r="D141" s="226"/>
      <c r="E141" s="28" t="s">
        <v>116</v>
      </c>
      <c r="F141" s="239"/>
      <c r="G141" s="34" t="s">
        <v>492</v>
      </c>
      <c r="H141" s="34" t="s">
        <v>6</v>
      </c>
      <c r="I141" s="36">
        <v>1452</v>
      </c>
      <c r="J141" s="30">
        <v>145200000</v>
      </c>
      <c r="K141" s="30">
        <v>148536166.30449313</v>
      </c>
      <c r="L141" s="30">
        <v>68841055.695506856</v>
      </c>
      <c r="M141" s="56">
        <f>SUM(J141:L141)</f>
        <v>362577222</v>
      </c>
    </row>
    <row r="142" spans="1:15" s="1" customFormat="1" ht="12" thickBot="1" x14ac:dyDescent="0.3">
      <c r="C142" s="4"/>
      <c r="F142" s="3"/>
      <c r="G142" s="3"/>
      <c r="H142" s="3"/>
      <c r="I142" s="3"/>
      <c r="J142" s="5"/>
      <c r="K142" s="5"/>
      <c r="L142" s="5"/>
      <c r="M142" s="5"/>
      <c r="N142" s="148"/>
      <c r="O142" s="148"/>
    </row>
    <row r="143" spans="1:15" s="2" customFormat="1" ht="22.5" customHeight="1" thickBot="1" x14ac:dyDescent="0.3">
      <c r="A143" s="1"/>
      <c r="C143" s="71"/>
      <c r="D143" s="230" t="s">
        <v>416</v>
      </c>
      <c r="E143" s="231"/>
      <c r="F143" s="232" t="s">
        <v>3</v>
      </c>
      <c r="G143" s="233"/>
      <c r="H143" s="234"/>
      <c r="I143" s="59" t="s">
        <v>681</v>
      </c>
      <c r="J143" s="78">
        <f>SUM(J140:J142)</f>
        <v>290400000</v>
      </c>
      <c r="K143" s="78">
        <f>SUM(K140:K142)</f>
        <v>283450037.28075737</v>
      </c>
      <c r="L143" s="78">
        <f>SUM(L140:L142)</f>
        <v>123234322.51376319</v>
      </c>
      <c r="M143" s="78">
        <f>SUM(M140:M142)</f>
        <v>697084359.79452062</v>
      </c>
      <c r="N143" s="163">
        <f>SUM(J143:L143)</f>
        <v>697084359.79452062</v>
      </c>
      <c r="O143" s="164" t="b">
        <f>M143=N143</f>
        <v>1</v>
      </c>
    </row>
    <row r="144" spans="1:15" s="1" customFormat="1" x14ac:dyDescent="0.25">
      <c r="C144" s="4"/>
      <c r="F144" s="3"/>
      <c r="J144" s="69"/>
      <c r="K144" s="76">
        <f>SUM(K143:L143)</f>
        <v>406684359.79452056</v>
      </c>
      <c r="L144" s="69"/>
      <c r="M144" s="69"/>
      <c r="N144" s="148"/>
      <c r="O144" s="148"/>
    </row>
    <row r="145" spans="1:15" s="1" customFormat="1" x14ac:dyDescent="0.25">
      <c r="C145" s="4"/>
      <c r="F145" s="3"/>
      <c r="J145" s="69"/>
      <c r="K145" s="76"/>
      <c r="L145" s="69"/>
      <c r="M145" s="69"/>
      <c r="N145" s="148"/>
      <c r="O145" s="148"/>
    </row>
    <row r="146" spans="1:15" s="1" customFormat="1" x14ac:dyDescent="0.25">
      <c r="C146" s="4"/>
      <c r="F146" s="3"/>
      <c r="J146" s="69"/>
      <c r="K146" s="76"/>
      <c r="L146" s="69"/>
      <c r="M146" s="69"/>
      <c r="N146" s="148"/>
      <c r="O146" s="148"/>
    </row>
    <row r="147" spans="1:15" s="1" customFormat="1" ht="12" thickBot="1" x14ac:dyDescent="0.3">
      <c r="C147" s="4"/>
      <c r="F147" s="3"/>
      <c r="J147" s="69"/>
      <c r="K147" s="69"/>
      <c r="L147" s="69"/>
      <c r="M147" s="69"/>
      <c r="N147" s="148"/>
      <c r="O147" s="148"/>
    </row>
    <row r="148" spans="1:15" s="2" customFormat="1" ht="22.5" customHeight="1" thickBot="1" x14ac:dyDescent="0.3">
      <c r="A148" s="1"/>
      <c r="C148" s="242" t="s">
        <v>747</v>
      </c>
      <c r="D148" s="243"/>
      <c r="E148" s="244"/>
      <c r="F148" s="230" t="s">
        <v>475</v>
      </c>
      <c r="G148" s="235"/>
      <c r="H148" s="231"/>
      <c r="I148" s="59" t="s">
        <v>681</v>
      </c>
      <c r="J148" s="78">
        <f>SUM(J8+J40+J86+J97+J111+J133+J143)</f>
        <v>6420410188.4706316</v>
      </c>
      <c r="K148" s="78">
        <f>SUM(K8+K40+K86+K97+K111+K133+K143)</f>
        <v>3897618819.5738463</v>
      </c>
      <c r="L148" s="78">
        <f>SUM(L8+L40+L86+L97+L111+L133+L143)</f>
        <v>2355993811.4856606</v>
      </c>
      <c r="M148" s="78">
        <f>SUM(J148+K149)</f>
        <v>12674022819.53014</v>
      </c>
      <c r="N148" s="148"/>
      <c r="O148" s="148"/>
    </row>
    <row r="149" spans="1:15" ht="22.5" customHeight="1" thickBot="1" x14ac:dyDescent="0.2">
      <c r="C149" s="245"/>
      <c r="D149" s="246"/>
      <c r="E149" s="247"/>
      <c r="F149" s="230" t="s">
        <v>523</v>
      </c>
      <c r="G149" s="235"/>
      <c r="H149" s="231"/>
      <c r="I149" s="208" t="s">
        <v>681</v>
      </c>
      <c r="J149" s="209"/>
      <c r="K149" s="80">
        <f>SUM(K148+L148)</f>
        <v>6253612631.0595074</v>
      </c>
      <c r="L149" s="81"/>
      <c r="M149" s="79" t="s">
        <v>565</v>
      </c>
    </row>
    <row r="150" spans="1:15" ht="14.25" customHeight="1" x14ac:dyDescent="0.15"/>
    <row r="151" spans="1:15" x14ac:dyDescent="0.15"/>
    <row r="152" spans="1:15" x14ac:dyDescent="0.15"/>
    <row r="153" spans="1:15" hidden="1" x14ac:dyDescent="0.15">
      <c r="G153" s="11" t="s">
        <v>540</v>
      </c>
    </row>
    <row r="154" spans="1:15" x14ac:dyDescent="0.15"/>
    <row r="155" spans="1:15" x14ac:dyDescent="0.15"/>
    <row r="156" spans="1:15" x14ac:dyDescent="0.15"/>
    <row r="157" spans="1:15" x14ac:dyDescent="0.15"/>
    <row r="158" spans="1:15" x14ac:dyDescent="0.15"/>
    <row r="159" spans="1:15" x14ac:dyDescent="0.15"/>
    <row r="160" spans="1:15" x14ac:dyDescent="0.15"/>
    <row r="161" x14ac:dyDescent="0.15"/>
    <row r="162" x14ac:dyDescent="0.15"/>
    <row r="163" x14ac:dyDescent="0.15"/>
    <row r="164" x14ac:dyDescent="0.15"/>
    <row r="165" x14ac:dyDescent="0.15"/>
    <row r="166" x14ac:dyDescent="0.15"/>
    <row r="167" x14ac:dyDescent="0.15"/>
    <row r="168" x14ac:dyDescent="0.15"/>
    <row r="169" x14ac:dyDescent="0.15"/>
    <row r="170" x14ac:dyDescent="0.15"/>
    <row r="171" x14ac:dyDescent="0.15"/>
    <row r="172" x14ac:dyDescent="0.15"/>
    <row r="173" x14ac:dyDescent="0.15"/>
    <row r="174" x14ac:dyDescent="0.15"/>
    <row r="175" x14ac:dyDescent="0.15"/>
    <row r="176" x14ac:dyDescent="0.15"/>
    <row r="181" x14ac:dyDescent="0.15"/>
    <row r="182" x14ac:dyDescent="0.15"/>
    <row r="185" x14ac:dyDescent="0.15"/>
    <row r="197" x14ac:dyDescent="0.15"/>
    <row r="198" x14ac:dyDescent="0.15"/>
    <row r="199" x14ac:dyDescent="0.15"/>
    <row r="200" x14ac:dyDescent="0.15"/>
    <row r="201" x14ac:dyDescent="0.15"/>
    <row r="202" x14ac:dyDescent="0.15"/>
    <row r="203" x14ac:dyDescent="0.15"/>
    <row r="204" x14ac:dyDescent="0.15"/>
    <row r="206" x14ac:dyDescent="0.15"/>
    <row r="207" x14ac:dyDescent="0.15"/>
    <row r="208" x14ac:dyDescent="0.15"/>
    <row r="209" x14ac:dyDescent="0.15"/>
    <row r="210" x14ac:dyDescent="0.15"/>
    <row r="211" x14ac:dyDescent="0.15"/>
    <row r="212" x14ac:dyDescent="0.15"/>
    <row r="213" x14ac:dyDescent="0.15"/>
    <row r="214" x14ac:dyDescent="0.15"/>
    <row r="215" x14ac:dyDescent="0.15"/>
    <row r="216" x14ac:dyDescent="0.15"/>
    <row r="217" x14ac:dyDescent="0.15"/>
    <row r="218" x14ac:dyDescent="0.15"/>
    <row r="219" x14ac:dyDescent="0.15"/>
    <row r="220" x14ac:dyDescent="0.15"/>
    <row r="221" x14ac:dyDescent="0.15"/>
    <row r="222" x14ac:dyDescent="0.15"/>
    <row r="223" x14ac:dyDescent="0.15"/>
    <row r="224" x14ac:dyDescent="0.15"/>
    <row r="226" x14ac:dyDescent="0.15"/>
    <row r="227" x14ac:dyDescent="0.15"/>
    <row r="228" x14ac:dyDescent="0.15"/>
    <row r="229" x14ac:dyDescent="0.15"/>
    <row r="230" x14ac:dyDescent="0.15"/>
    <row r="231" x14ac:dyDescent="0.15"/>
    <row r="232" x14ac:dyDescent="0.15"/>
    <row r="233" x14ac:dyDescent="0.15"/>
    <row r="234" x14ac:dyDescent="0.15"/>
  </sheetData>
  <sortState ref="B50:Z101">
    <sortCondition ref="C49"/>
  </sortState>
  <mergeCells count="123">
    <mergeCell ref="F125:F128"/>
    <mergeCell ref="B139:E139"/>
    <mergeCell ref="C120:C121"/>
    <mergeCell ref="B120:B121"/>
    <mergeCell ref="C122:C123"/>
    <mergeCell ref="B122:B123"/>
    <mergeCell ref="D122:D123"/>
    <mergeCell ref="F122:F123"/>
    <mergeCell ref="C118:C119"/>
    <mergeCell ref="B118:B119"/>
    <mergeCell ref="D118:D119"/>
    <mergeCell ref="F118:F119"/>
    <mergeCell ref="F120:F121"/>
    <mergeCell ref="D120:D121"/>
    <mergeCell ref="D133:E133"/>
    <mergeCell ref="F130:F131"/>
    <mergeCell ref="C130:C131"/>
    <mergeCell ref="B130:B131"/>
    <mergeCell ref="C125:C128"/>
    <mergeCell ref="B125:B128"/>
    <mergeCell ref="D97:E97"/>
    <mergeCell ref="D111:E111"/>
    <mergeCell ref="F97:H97"/>
    <mergeCell ref="D76:D77"/>
    <mergeCell ref="B92:E92"/>
    <mergeCell ref="B93:B95"/>
    <mergeCell ref="D69:D70"/>
    <mergeCell ref="F93:F95"/>
    <mergeCell ref="F67:F68"/>
    <mergeCell ref="C23:C25"/>
    <mergeCell ref="B23:B25"/>
    <mergeCell ref="C27:C28"/>
    <mergeCell ref="G5:H5"/>
    <mergeCell ref="D8:E8"/>
    <mergeCell ref="F8:H8"/>
    <mergeCell ref="F23:F25"/>
    <mergeCell ref="D23:D25"/>
    <mergeCell ref="G14:H14"/>
    <mergeCell ref="B27:B28"/>
    <mergeCell ref="D27:D28"/>
    <mergeCell ref="F27:F28"/>
    <mergeCell ref="C15:C16"/>
    <mergeCell ref="B15:B16"/>
    <mergeCell ref="D15:D16"/>
    <mergeCell ref="F15:F16"/>
    <mergeCell ref="F20:F21"/>
    <mergeCell ref="B5:E5"/>
    <mergeCell ref="B14:E14"/>
    <mergeCell ref="C20:C21"/>
    <mergeCell ref="B20:B21"/>
    <mergeCell ref="D20:D21"/>
    <mergeCell ref="I149:J149"/>
    <mergeCell ref="C148:E149"/>
    <mergeCell ref="C140:C141"/>
    <mergeCell ref="G139:H139"/>
    <mergeCell ref="F49:F50"/>
    <mergeCell ref="C47:C48"/>
    <mergeCell ref="B47:B48"/>
    <mergeCell ref="D47:D48"/>
    <mergeCell ref="B65:B66"/>
    <mergeCell ref="C65:C66"/>
    <mergeCell ref="D65:D66"/>
    <mergeCell ref="F80:F81"/>
    <mergeCell ref="F47:F48"/>
    <mergeCell ref="C76:C77"/>
    <mergeCell ref="B49:B50"/>
    <mergeCell ref="F111:H111"/>
    <mergeCell ref="G103:H103"/>
    <mergeCell ref="C67:C68"/>
    <mergeCell ref="C93:C95"/>
    <mergeCell ref="F149:H149"/>
    <mergeCell ref="B67:B68"/>
    <mergeCell ref="D72:D73"/>
    <mergeCell ref="B140:B141"/>
    <mergeCell ref="D140:D141"/>
    <mergeCell ref="F148:H148"/>
    <mergeCell ref="F76:F77"/>
    <mergeCell ref="F69:F70"/>
    <mergeCell ref="F65:F66"/>
    <mergeCell ref="D74:D75"/>
    <mergeCell ref="G92:H92"/>
    <mergeCell ref="D82:D83"/>
    <mergeCell ref="B117:E117"/>
    <mergeCell ref="C80:C81"/>
    <mergeCell ref="B80:B81"/>
    <mergeCell ref="D80:D81"/>
    <mergeCell ref="B72:B73"/>
    <mergeCell ref="C74:C75"/>
    <mergeCell ref="F86:H86"/>
    <mergeCell ref="B74:B75"/>
    <mergeCell ref="F140:F141"/>
    <mergeCell ref="B69:B70"/>
    <mergeCell ref="B76:B77"/>
    <mergeCell ref="G117:H117"/>
    <mergeCell ref="C82:C83"/>
    <mergeCell ref="F82:F83"/>
    <mergeCell ref="D93:D95"/>
    <mergeCell ref="D67:D68"/>
    <mergeCell ref="D86:E86"/>
    <mergeCell ref="C33:C36"/>
    <mergeCell ref="B103:E103"/>
    <mergeCell ref="B82:B83"/>
    <mergeCell ref="C69:C70"/>
    <mergeCell ref="C72:C73"/>
    <mergeCell ref="D125:D128"/>
    <mergeCell ref="B33:B36"/>
    <mergeCell ref="D143:E143"/>
    <mergeCell ref="F133:H133"/>
    <mergeCell ref="F143:H143"/>
    <mergeCell ref="D33:D36"/>
    <mergeCell ref="D37:D38"/>
    <mergeCell ref="F40:H40"/>
    <mergeCell ref="F54:F55"/>
    <mergeCell ref="F37:F38"/>
    <mergeCell ref="G46:H46"/>
    <mergeCell ref="C37:C38"/>
    <mergeCell ref="B37:B38"/>
    <mergeCell ref="C49:C50"/>
    <mergeCell ref="B54:B55"/>
    <mergeCell ref="D54:D55"/>
    <mergeCell ref="C54:C55"/>
    <mergeCell ref="B46:E46"/>
    <mergeCell ref="D40:E40"/>
  </mergeCells>
  <dataValidations disablePrompts="1" count="1">
    <dataValidation type="custom" allowBlank="1" showInputMessage="1" showErrorMessage="1" sqref="J133:M134 J143:M144 I148:M149 J86:M87 J8:M9 J40:M41 J111:M112 J97:M98">
      <formula1>" "</formula1>
    </dataValidation>
  </dataValidations>
  <pageMargins left="0.7" right="0.7" top="0.75" bottom="0.75" header="0.3" footer="0.3"/>
  <pageSetup scale="69" orientation="landscape" r:id="rId1"/>
  <rowBreaks count="2" manualBreakCount="2">
    <brk id="73" max="16383" man="1"/>
    <brk id="11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9" tint="0.59999389629810485"/>
  </sheetPr>
  <dimension ref="A1:WWF177"/>
  <sheetViews>
    <sheetView showGridLines="0" workbookViewId="0">
      <pane ySplit="5" topLeftCell="A51" activePane="bottomLeft" state="frozen"/>
      <selection pane="bottomLeft" activeCell="C44" sqref="C44"/>
    </sheetView>
  </sheetViews>
  <sheetFormatPr defaultColWidth="0" defaultRowHeight="11.25" zeroHeight="1" x14ac:dyDescent="0.25"/>
  <cols>
    <col min="1" max="1" width="3" style="73" customWidth="1"/>
    <col min="2" max="2" width="4.28515625" style="11" customWidth="1"/>
    <col min="3" max="3" width="50.5703125" style="14" customWidth="1"/>
    <col min="4" max="4" width="10.28515625" style="11" bestFit="1" customWidth="1"/>
    <col min="5" max="5" width="6.7109375" style="11" customWidth="1"/>
    <col min="6" max="6" width="12" style="15" customWidth="1"/>
    <col min="7" max="7" width="11" style="11" customWidth="1"/>
    <col min="8" max="8" width="7.42578125" style="11" customWidth="1"/>
    <col min="9" max="9" width="9.7109375" style="11" customWidth="1"/>
    <col min="10" max="10" width="15" style="17" bestFit="1" customWidth="1"/>
    <col min="11" max="11" width="14.85546875" style="17" bestFit="1" customWidth="1"/>
    <col min="12" max="12" width="13.28515625" style="17" bestFit="1" customWidth="1"/>
    <col min="13" max="13" width="15" style="17" bestFit="1" customWidth="1"/>
    <col min="14" max="14" width="13.5703125" style="148" customWidth="1"/>
    <col min="15" max="15" width="4.7109375" style="148" customWidth="1"/>
    <col min="16" max="258" width="9.140625" style="11" hidden="1"/>
    <col min="259" max="259" width="4.28515625" style="11" hidden="1"/>
    <col min="260" max="260" width="34.7109375" style="11" hidden="1"/>
    <col min="261" max="261" width="13.140625" style="11" hidden="1"/>
    <col min="262" max="262" width="6.7109375" style="11" hidden="1"/>
    <col min="263" max="263" width="10" style="11" hidden="1"/>
    <col min="264" max="264" width="11" style="11" hidden="1"/>
    <col min="265" max="265" width="4.5703125" style="11" hidden="1"/>
    <col min="266" max="266" width="9.7109375" style="11" hidden="1"/>
    <col min="267" max="267" width="13" style="11" hidden="1"/>
    <col min="268" max="268" width="12" style="11" hidden="1"/>
    <col min="269" max="269" width="11.7109375" style="11" hidden="1"/>
    <col min="270" max="270" width="13.140625" style="11" hidden="1"/>
    <col min="271" max="514" width="9.140625" style="11" hidden="1"/>
    <col min="515" max="515" width="4.28515625" style="11" hidden="1"/>
    <col min="516" max="516" width="34.7109375" style="11" hidden="1"/>
    <col min="517" max="517" width="13.140625" style="11" hidden="1"/>
    <col min="518" max="518" width="6.7109375" style="11" hidden="1"/>
    <col min="519" max="519" width="10" style="11" hidden="1"/>
    <col min="520" max="520" width="11" style="11" hidden="1"/>
    <col min="521" max="521" width="4.5703125" style="11" hidden="1"/>
    <col min="522" max="522" width="9.7109375" style="11" hidden="1"/>
    <col min="523" max="523" width="13" style="11" hidden="1"/>
    <col min="524" max="524" width="12" style="11" hidden="1"/>
    <col min="525" max="525" width="11.7109375" style="11" hidden="1"/>
    <col min="526" max="526" width="13.140625" style="11" hidden="1"/>
    <col min="527" max="770" width="9.140625" style="11" hidden="1"/>
    <col min="771" max="771" width="4.28515625" style="11" hidden="1"/>
    <col min="772" max="772" width="34.7109375" style="11" hidden="1"/>
    <col min="773" max="773" width="13.140625" style="11" hidden="1"/>
    <col min="774" max="774" width="6.7109375" style="11" hidden="1"/>
    <col min="775" max="775" width="10" style="11" hidden="1"/>
    <col min="776" max="776" width="11" style="11" hidden="1"/>
    <col min="777" max="777" width="4.5703125" style="11" hidden="1"/>
    <col min="778" max="778" width="9.7109375" style="11" hidden="1"/>
    <col min="779" max="779" width="13" style="11" hidden="1"/>
    <col min="780" max="780" width="12" style="11" hidden="1"/>
    <col min="781" max="781" width="11.7109375" style="11" hidden="1"/>
    <col min="782" max="782" width="13.140625" style="11" hidden="1"/>
    <col min="783" max="1026" width="9.140625" style="11" hidden="1"/>
    <col min="1027" max="1027" width="4.28515625" style="11" hidden="1"/>
    <col min="1028" max="1028" width="34.7109375" style="11" hidden="1"/>
    <col min="1029" max="1029" width="13.140625" style="11" hidden="1"/>
    <col min="1030" max="1030" width="6.7109375" style="11" hidden="1"/>
    <col min="1031" max="1031" width="10" style="11" hidden="1"/>
    <col min="1032" max="1032" width="11" style="11" hidden="1"/>
    <col min="1033" max="1033" width="4.5703125" style="11" hidden="1"/>
    <col min="1034" max="1034" width="9.7109375" style="11" hidden="1"/>
    <col min="1035" max="1035" width="13" style="11" hidden="1"/>
    <col min="1036" max="1036" width="12" style="11" hidden="1"/>
    <col min="1037" max="1037" width="11.7109375" style="11" hidden="1"/>
    <col min="1038" max="1038" width="13.140625" style="11" hidden="1"/>
    <col min="1039" max="1282" width="9.140625" style="11" hidden="1"/>
    <col min="1283" max="1283" width="4.28515625" style="11" hidden="1"/>
    <col min="1284" max="1284" width="34.7109375" style="11" hidden="1"/>
    <col min="1285" max="1285" width="13.140625" style="11" hidden="1"/>
    <col min="1286" max="1286" width="6.7109375" style="11" hidden="1"/>
    <col min="1287" max="1287" width="10" style="11" hidden="1"/>
    <col min="1288" max="1288" width="11" style="11" hidden="1"/>
    <col min="1289" max="1289" width="4.5703125" style="11" hidden="1"/>
    <col min="1290" max="1290" width="9.7109375" style="11" hidden="1"/>
    <col min="1291" max="1291" width="13" style="11" hidden="1"/>
    <col min="1292" max="1292" width="12" style="11" hidden="1"/>
    <col min="1293" max="1293" width="11.7109375" style="11" hidden="1"/>
    <col min="1294" max="1294" width="13.140625" style="11" hidden="1"/>
    <col min="1295" max="1538" width="9.140625" style="11" hidden="1"/>
    <col min="1539" max="1539" width="4.28515625" style="11" hidden="1"/>
    <col min="1540" max="1540" width="34.7109375" style="11" hidden="1"/>
    <col min="1541" max="1541" width="13.140625" style="11" hidden="1"/>
    <col min="1542" max="1542" width="6.7109375" style="11" hidden="1"/>
    <col min="1543" max="1543" width="10" style="11" hidden="1"/>
    <col min="1544" max="1544" width="11" style="11" hidden="1"/>
    <col min="1545" max="1545" width="4.5703125" style="11" hidden="1"/>
    <col min="1546" max="1546" width="9.7109375" style="11" hidden="1"/>
    <col min="1547" max="1547" width="13" style="11" hidden="1"/>
    <col min="1548" max="1548" width="12" style="11" hidden="1"/>
    <col min="1549" max="1549" width="11.7109375" style="11" hidden="1"/>
    <col min="1550" max="1550" width="13.140625" style="11" hidden="1"/>
    <col min="1551" max="1794" width="9.140625" style="11" hidden="1"/>
    <col min="1795" max="1795" width="4.28515625" style="11" hidden="1"/>
    <col min="1796" max="1796" width="34.7109375" style="11" hidden="1"/>
    <col min="1797" max="1797" width="13.140625" style="11" hidden="1"/>
    <col min="1798" max="1798" width="6.7109375" style="11" hidden="1"/>
    <col min="1799" max="1799" width="10" style="11" hidden="1"/>
    <col min="1800" max="1800" width="11" style="11" hidden="1"/>
    <col min="1801" max="1801" width="4.5703125" style="11" hidden="1"/>
    <col min="1802" max="1802" width="9.7109375" style="11" hidden="1"/>
    <col min="1803" max="1803" width="13" style="11" hidden="1"/>
    <col min="1804" max="1804" width="12" style="11" hidden="1"/>
    <col min="1805" max="1805" width="11.7109375" style="11" hidden="1"/>
    <col min="1806" max="1806" width="13.140625" style="11" hidden="1"/>
    <col min="1807" max="2050" width="9.140625" style="11" hidden="1"/>
    <col min="2051" max="2051" width="4.28515625" style="11" hidden="1"/>
    <col min="2052" max="2052" width="34.7109375" style="11" hidden="1"/>
    <col min="2053" max="2053" width="13.140625" style="11" hidden="1"/>
    <col min="2054" max="2054" width="6.7109375" style="11" hidden="1"/>
    <col min="2055" max="2055" width="10" style="11" hidden="1"/>
    <col min="2056" max="2056" width="11" style="11" hidden="1"/>
    <col min="2057" max="2057" width="4.5703125" style="11" hidden="1"/>
    <col min="2058" max="2058" width="9.7109375" style="11" hidden="1"/>
    <col min="2059" max="2059" width="13" style="11" hidden="1"/>
    <col min="2060" max="2060" width="12" style="11" hidden="1"/>
    <col min="2061" max="2061" width="11.7109375" style="11" hidden="1"/>
    <col min="2062" max="2062" width="13.140625" style="11" hidden="1"/>
    <col min="2063" max="2306" width="9.140625" style="11" hidden="1"/>
    <col min="2307" max="2307" width="4.28515625" style="11" hidden="1"/>
    <col min="2308" max="2308" width="34.7109375" style="11" hidden="1"/>
    <col min="2309" max="2309" width="13.140625" style="11" hidden="1"/>
    <col min="2310" max="2310" width="6.7109375" style="11" hidden="1"/>
    <col min="2311" max="2311" width="10" style="11" hidden="1"/>
    <col min="2312" max="2312" width="11" style="11" hidden="1"/>
    <col min="2313" max="2313" width="4.5703125" style="11" hidden="1"/>
    <col min="2314" max="2314" width="9.7109375" style="11" hidden="1"/>
    <col min="2315" max="2315" width="13" style="11" hidden="1"/>
    <col min="2316" max="2316" width="12" style="11" hidden="1"/>
    <col min="2317" max="2317" width="11.7109375" style="11" hidden="1"/>
    <col min="2318" max="2318" width="13.140625" style="11" hidden="1"/>
    <col min="2319" max="2562" width="9.140625" style="11" hidden="1"/>
    <col min="2563" max="2563" width="4.28515625" style="11" hidden="1"/>
    <col min="2564" max="2564" width="34.7109375" style="11" hidden="1"/>
    <col min="2565" max="2565" width="13.140625" style="11" hidden="1"/>
    <col min="2566" max="2566" width="6.7109375" style="11" hidden="1"/>
    <col min="2567" max="2567" width="10" style="11" hidden="1"/>
    <col min="2568" max="2568" width="11" style="11" hidden="1"/>
    <col min="2569" max="2569" width="4.5703125" style="11" hidden="1"/>
    <col min="2570" max="2570" width="9.7109375" style="11" hidden="1"/>
    <col min="2571" max="2571" width="13" style="11" hidden="1"/>
    <col min="2572" max="2572" width="12" style="11" hidden="1"/>
    <col min="2573" max="2573" width="11.7109375" style="11" hidden="1"/>
    <col min="2574" max="2574" width="13.140625" style="11" hidden="1"/>
    <col min="2575" max="2818" width="9.140625" style="11" hidden="1"/>
    <col min="2819" max="2819" width="4.28515625" style="11" hidden="1"/>
    <col min="2820" max="2820" width="34.7109375" style="11" hidden="1"/>
    <col min="2821" max="2821" width="13.140625" style="11" hidden="1"/>
    <col min="2822" max="2822" width="6.7109375" style="11" hidden="1"/>
    <col min="2823" max="2823" width="10" style="11" hidden="1"/>
    <col min="2824" max="2824" width="11" style="11" hidden="1"/>
    <col min="2825" max="2825" width="4.5703125" style="11" hidden="1"/>
    <col min="2826" max="2826" width="9.7109375" style="11" hidden="1"/>
    <col min="2827" max="2827" width="13" style="11" hidden="1"/>
    <col min="2828" max="2828" width="12" style="11" hidden="1"/>
    <col min="2829" max="2829" width="11.7109375" style="11" hidden="1"/>
    <col min="2830" max="2830" width="13.140625" style="11" hidden="1"/>
    <col min="2831" max="3074" width="9.140625" style="11" hidden="1"/>
    <col min="3075" max="3075" width="4.28515625" style="11" hidden="1"/>
    <col min="3076" max="3076" width="34.7109375" style="11" hidden="1"/>
    <col min="3077" max="3077" width="13.140625" style="11" hidden="1"/>
    <col min="3078" max="3078" width="6.7109375" style="11" hidden="1"/>
    <col min="3079" max="3079" width="10" style="11" hidden="1"/>
    <col min="3080" max="3080" width="11" style="11" hidden="1"/>
    <col min="3081" max="3081" width="4.5703125" style="11" hidden="1"/>
    <col min="3082" max="3082" width="9.7109375" style="11" hidden="1"/>
    <col min="3083" max="3083" width="13" style="11" hidden="1"/>
    <col min="3084" max="3084" width="12" style="11" hidden="1"/>
    <col min="3085" max="3085" width="11.7109375" style="11" hidden="1"/>
    <col min="3086" max="3086" width="13.140625" style="11" hidden="1"/>
    <col min="3087" max="3330" width="9.140625" style="11" hidden="1"/>
    <col min="3331" max="3331" width="4.28515625" style="11" hidden="1"/>
    <col min="3332" max="3332" width="34.7109375" style="11" hidden="1"/>
    <col min="3333" max="3333" width="13.140625" style="11" hidden="1"/>
    <col min="3334" max="3334" width="6.7109375" style="11" hidden="1"/>
    <col min="3335" max="3335" width="10" style="11" hidden="1"/>
    <col min="3336" max="3336" width="11" style="11" hidden="1"/>
    <col min="3337" max="3337" width="4.5703125" style="11" hidden="1"/>
    <col min="3338" max="3338" width="9.7109375" style="11" hidden="1"/>
    <col min="3339" max="3339" width="13" style="11" hidden="1"/>
    <col min="3340" max="3340" width="12" style="11" hidden="1"/>
    <col min="3341" max="3341" width="11.7109375" style="11" hidden="1"/>
    <col min="3342" max="3342" width="13.140625" style="11" hidden="1"/>
    <col min="3343" max="3586" width="9.140625" style="11" hidden="1"/>
    <col min="3587" max="3587" width="4.28515625" style="11" hidden="1"/>
    <col min="3588" max="3588" width="34.7109375" style="11" hidden="1"/>
    <col min="3589" max="3589" width="13.140625" style="11" hidden="1"/>
    <col min="3590" max="3590" width="6.7109375" style="11" hidden="1"/>
    <col min="3591" max="3591" width="10" style="11" hidden="1"/>
    <col min="3592" max="3592" width="11" style="11" hidden="1"/>
    <col min="3593" max="3593" width="4.5703125" style="11" hidden="1"/>
    <col min="3594" max="3594" width="9.7109375" style="11" hidden="1"/>
    <col min="3595" max="3595" width="13" style="11" hidden="1"/>
    <col min="3596" max="3596" width="12" style="11" hidden="1"/>
    <col min="3597" max="3597" width="11.7109375" style="11" hidden="1"/>
    <col min="3598" max="3598" width="13.140625" style="11" hidden="1"/>
    <col min="3599" max="3842" width="9.140625" style="11" hidden="1"/>
    <col min="3843" max="3843" width="4.28515625" style="11" hidden="1"/>
    <col min="3844" max="3844" width="34.7109375" style="11" hidden="1"/>
    <col min="3845" max="3845" width="13.140625" style="11" hidden="1"/>
    <col min="3846" max="3846" width="6.7109375" style="11" hidden="1"/>
    <col min="3847" max="3847" width="10" style="11" hidden="1"/>
    <col min="3848" max="3848" width="11" style="11" hidden="1"/>
    <col min="3849" max="3849" width="4.5703125" style="11" hidden="1"/>
    <col min="3850" max="3850" width="9.7109375" style="11" hidden="1"/>
    <col min="3851" max="3851" width="13" style="11" hidden="1"/>
    <col min="3852" max="3852" width="12" style="11" hidden="1"/>
    <col min="3853" max="3853" width="11.7109375" style="11" hidden="1"/>
    <col min="3854" max="3854" width="13.140625" style="11" hidden="1"/>
    <col min="3855" max="4098" width="9.140625" style="11" hidden="1"/>
    <col min="4099" max="4099" width="4.28515625" style="11" hidden="1"/>
    <col min="4100" max="4100" width="34.7109375" style="11" hidden="1"/>
    <col min="4101" max="4101" width="13.140625" style="11" hidden="1"/>
    <col min="4102" max="4102" width="6.7109375" style="11" hidden="1"/>
    <col min="4103" max="4103" width="10" style="11" hidden="1"/>
    <col min="4104" max="4104" width="11" style="11" hidden="1"/>
    <col min="4105" max="4105" width="4.5703125" style="11" hidden="1"/>
    <col min="4106" max="4106" width="9.7109375" style="11" hidden="1"/>
    <col min="4107" max="4107" width="13" style="11" hidden="1"/>
    <col min="4108" max="4108" width="12" style="11" hidden="1"/>
    <col min="4109" max="4109" width="11.7109375" style="11" hidden="1"/>
    <col min="4110" max="4110" width="13.140625" style="11" hidden="1"/>
    <col min="4111" max="4354" width="9.140625" style="11" hidden="1"/>
    <col min="4355" max="4355" width="4.28515625" style="11" hidden="1"/>
    <col min="4356" max="4356" width="34.7109375" style="11" hidden="1"/>
    <col min="4357" max="4357" width="13.140625" style="11" hidden="1"/>
    <col min="4358" max="4358" width="6.7109375" style="11" hidden="1"/>
    <col min="4359" max="4359" width="10" style="11" hidden="1"/>
    <col min="4360" max="4360" width="11" style="11" hidden="1"/>
    <col min="4361" max="4361" width="4.5703125" style="11" hidden="1"/>
    <col min="4362" max="4362" width="9.7109375" style="11" hidden="1"/>
    <col min="4363" max="4363" width="13" style="11" hidden="1"/>
    <col min="4364" max="4364" width="12" style="11" hidden="1"/>
    <col min="4365" max="4365" width="11.7109375" style="11" hidden="1"/>
    <col min="4366" max="4366" width="13.140625" style="11" hidden="1"/>
    <col min="4367" max="4610" width="9.140625" style="11" hidden="1"/>
    <col min="4611" max="4611" width="4.28515625" style="11" hidden="1"/>
    <col min="4612" max="4612" width="34.7109375" style="11" hidden="1"/>
    <col min="4613" max="4613" width="13.140625" style="11" hidden="1"/>
    <col min="4614" max="4614" width="6.7109375" style="11" hidden="1"/>
    <col min="4615" max="4615" width="10" style="11" hidden="1"/>
    <col min="4616" max="4616" width="11" style="11" hidden="1"/>
    <col min="4617" max="4617" width="4.5703125" style="11" hidden="1"/>
    <col min="4618" max="4618" width="9.7109375" style="11" hidden="1"/>
    <col min="4619" max="4619" width="13" style="11" hidden="1"/>
    <col min="4620" max="4620" width="12" style="11" hidden="1"/>
    <col min="4621" max="4621" width="11.7109375" style="11" hidden="1"/>
    <col min="4622" max="4622" width="13.140625" style="11" hidden="1"/>
    <col min="4623" max="4866" width="9.140625" style="11" hidden="1"/>
    <col min="4867" max="4867" width="4.28515625" style="11" hidden="1"/>
    <col min="4868" max="4868" width="34.7109375" style="11" hidden="1"/>
    <col min="4869" max="4869" width="13.140625" style="11" hidden="1"/>
    <col min="4870" max="4870" width="6.7109375" style="11" hidden="1"/>
    <col min="4871" max="4871" width="10" style="11" hidden="1"/>
    <col min="4872" max="4872" width="11" style="11" hidden="1"/>
    <col min="4873" max="4873" width="4.5703125" style="11" hidden="1"/>
    <col min="4874" max="4874" width="9.7109375" style="11" hidden="1"/>
    <col min="4875" max="4875" width="13" style="11" hidden="1"/>
    <col min="4876" max="4876" width="12" style="11" hidden="1"/>
    <col min="4877" max="4877" width="11.7109375" style="11" hidden="1"/>
    <col min="4878" max="4878" width="13.140625" style="11" hidden="1"/>
    <col min="4879" max="5122" width="9.140625" style="11" hidden="1"/>
    <col min="5123" max="5123" width="4.28515625" style="11" hidden="1"/>
    <col min="5124" max="5124" width="34.7109375" style="11" hidden="1"/>
    <col min="5125" max="5125" width="13.140625" style="11" hidden="1"/>
    <col min="5126" max="5126" width="6.7109375" style="11" hidden="1"/>
    <col min="5127" max="5127" width="10" style="11" hidden="1"/>
    <col min="5128" max="5128" width="11" style="11" hidden="1"/>
    <col min="5129" max="5129" width="4.5703125" style="11" hidden="1"/>
    <col min="5130" max="5130" width="9.7109375" style="11" hidden="1"/>
    <col min="5131" max="5131" width="13" style="11" hidden="1"/>
    <col min="5132" max="5132" width="12" style="11" hidden="1"/>
    <col min="5133" max="5133" width="11.7109375" style="11" hidden="1"/>
    <col min="5134" max="5134" width="13.140625" style="11" hidden="1"/>
    <col min="5135" max="5378" width="9.140625" style="11" hidden="1"/>
    <col min="5379" max="5379" width="4.28515625" style="11" hidden="1"/>
    <col min="5380" max="5380" width="34.7109375" style="11" hidden="1"/>
    <col min="5381" max="5381" width="13.140625" style="11" hidden="1"/>
    <col min="5382" max="5382" width="6.7109375" style="11" hidden="1"/>
    <col min="5383" max="5383" width="10" style="11" hidden="1"/>
    <col min="5384" max="5384" width="11" style="11" hidden="1"/>
    <col min="5385" max="5385" width="4.5703125" style="11" hidden="1"/>
    <col min="5386" max="5386" width="9.7109375" style="11" hidden="1"/>
    <col min="5387" max="5387" width="13" style="11" hidden="1"/>
    <col min="5388" max="5388" width="12" style="11" hidden="1"/>
    <col min="5389" max="5389" width="11.7109375" style="11" hidden="1"/>
    <col min="5390" max="5390" width="13.140625" style="11" hidden="1"/>
    <col min="5391" max="5634" width="9.140625" style="11" hidden="1"/>
    <col min="5635" max="5635" width="4.28515625" style="11" hidden="1"/>
    <col min="5636" max="5636" width="34.7109375" style="11" hidden="1"/>
    <col min="5637" max="5637" width="13.140625" style="11" hidden="1"/>
    <col min="5638" max="5638" width="6.7109375" style="11" hidden="1"/>
    <col min="5639" max="5639" width="10" style="11" hidden="1"/>
    <col min="5640" max="5640" width="11" style="11" hidden="1"/>
    <col min="5641" max="5641" width="4.5703125" style="11" hidden="1"/>
    <col min="5642" max="5642" width="9.7109375" style="11" hidden="1"/>
    <col min="5643" max="5643" width="13" style="11" hidden="1"/>
    <col min="5644" max="5644" width="12" style="11" hidden="1"/>
    <col min="5645" max="5645" width="11.7109375" style="11" hidden="1"/>
    <col min="5646" max="5646" width="13.140625" style="11" hidden="1"/>
    <col min="5647" max="5890" width="9.140625" style="11" hidden="1"/>
    <col min="5891" max="5891" width="4.28515625" style="11" hidden="1"/>
    <col min="5892" max="5892" width="34.7109375" style="11" hidden="1"/>
    <col min="5893" max="5893" width="13.140625" style="11" hidden="1"/>
    <col min="5894" max="5894" width="6.7109375" style="11" hidden="1"/>
    <col min="5895" max="5895" width="10" style="11" hidden="1"/>
    <col min="5896" max="5896" width="11" style="11" hidden="1"/>
    <col min="5897" max="5897" width="4.5703125" style="11" hidden="1"/>
    <col min="5898" max="5898" width="9.7109375" style="11" hidden="1"/>
    <col min="5899" max="5899" width="13" style="11" hidden="1"/>
    <col min="5900" max="5900" width="12" style="11" hidden="1"/>
    <col min="5901" max="5901" width="11.7109375" style="11" hidden="1"/>
    <col min="5902" max="5902" width="13.140625" style="11" hidden="1"/>
    <col min="5903" max="6146" width="9.140625" style="11" hidden="1"/>
    <col min="6147" max="6147" width="4.28515625" style="11" hidden="1"/>
    <col min="6148" max="6148" width="34.7109375" style="11" hidden="1"/>
    <col min="6149" max="6149" width="13.140625" style="11" hidden="1"/>
    <col min="6150" max="6150" width="6.7109375" style="11" hidden="1"/>
    <col min="6151" max="6151" width="10" style="11" hidden="1"/>
    <col min="6152" max="6152" width="11" style="11" hidden="1"/>
    <col min="6153" max="6153" width="4.5703125" style="11" hidden="1"/>
    <col min="6154" max="6154" width="9.7109375" style="11" hidden="1"/>
    <col min="6155" max="6155" width="13" style="11" hidden="1"/>
    <col min="6156" max="6156" width="12" style="11" hidden="1"/>
    <col min="6157" max="6157" width="11.7109375" style="11" hidden="1"/>
    <col min="6158" max="6158" width="13.140625" style="11" hidden="1"/>
    <col min="6159" max="6402" width="9.140625" style="11" hidden="1"/>
    <col min="6403" max="6403" width="4.28515625" style="11" hidden="1"/>
    <col min="6404" max="6404" width="34.7109375" style="11" hidden="1"/>
    <col min="6405" max="6405" width="13.140625" style="11" hidden="1"/>
    <col min="6406" max="6406" width="6.7109375" style="11" hidden="1"/>
    <col min="6407" max="6407" width="10" style="11" hidden="1"/>
    <col min="6408" max="6408" width="11" style="11" hidden="1"/>
    <col min="6409" max="6409" width="4.5703125" style="11" hidden="1"/>
    <col min="6410" max="6410" width="9.7109375" style="11" hidden="1"/>
    <col min="6411" max="6411" width="13" style="11" hidden="1"/>
    <col min="6412" max="6412" width="12" style="11" hidden="1"/>
    <col min="6413" max="6413" width="11.7109375" style="11" hidden="1"/>
    <col min="6414" max="6414" width="13.140625" style="11" hidden="1"/>
    <col min="6415" max="6658" width="9.140625" style="11" hidden="1"/>
    <col min="6659" max="6659" width="4.28515625" style="11" hidden="1"/>
    <col min="6660" max="6660" width="34.7109375" style="11" hidden="1"/>
    <col min="6661" max="6661" width="13.140625" style="11" hidden="1"/>
    <col min="6662" max="6662" width="6.7109375" style="11" hidden="1"/>
    <col min="6663" max="6663" width="10" style="11" hidden="1"/>
    <col min="6664" max="6664" width="11" style="11" hidden="1"/>
    <col min="6665" max="6665" width="4.5703125" style="11" hidden="1"/>
    <col min="6666" max="6666" width="9.7109375" style="11" hidden="1"/>
    <col min="6667" max="6667" width="13" style="11" hidden="1"/>
    <col min="6668" max="6668" width="12" style="11" hidden="1"/>
    <col min="6669" max="6669" width="11.7109375" style="11" hidden="1"/>
    <col min="6670" max="6670" width="13.140625" style="11" hidden="1"/>
    <col min="6671" max="6914" width="9.140625" style="11" hidden="1"/>
    <col min="6915" max="6915" width="4.28515625" style="11" hidden="1"/>
    <col min="6916" max="6916" width="34.7109375" style="11" hidden="1"/>
    <col min="6917" max="6917" width="13.140625" style="11" hidden="1"/>
    <col min="6918" max="6918" width="6.7109375" style="11" hidden="1"/>
    <col min="6919" max="6919" width="10" style="11" hidden="1"/>
    <col min="6920" max="6920" width="11" style="11" hidden="1"/>
    <col min="6921" max="6921" width="4.5703125" style="11" hidden="1"/>
    <col min="6922" max="6922" width="9.7109375" style="11" hidden="1"/>
    <col min="6923" max="6923" width="13" style="11" hidden="1"/>
    <col min="6924" max="6924" width="12" style="11" hidden="1"/>
    <col min="6925" max="6925" width="11.7109375" style="11" hidden="1"/>
    <col min="6926" max="6926" width="13.140625" style="11" hidden="1"/>
    <col min="6927" max="7170" width="9.140625" style="11" hidden="1"/>
    <col min="7171" max="7171" width="4.28515625" style="11" hidden="1"/>
    <col min="7172" max="7172" width="34.7109375" style="11" hidden="1"/>
    <col min="7173" max="7173" width="13.140625" style="11" hidden="1"/>
    <col min="7174" max="7174" width="6.7109375" style="11" hidden="1"/>
    <col min="7175" max="7175" width="10" style="11" hidden="1"/>
    <col min="7176" max="7176" width="11" style="11" hidden="1"/>
    <col min="7177" max="7177" width="4.5703125" style="11" hidden="1"/>
    <col min="7178" max="7178" width="9.7109375" style="11" hidden="1"/>
    <col min="7179" max="7179" width="13" style="11" hidden="1"/>
    <col min="7180" max="7180" width="12" style="11" hidden="1"/>
    <col min="7181" max="7181" width="11.7109375" style="11" hidden="1"/>
    <col min="7182" max="7182" width="13.140625" style="11" hidden="1"/>
    <col min="7183" max="7426" width="9.140625" style="11" hidden="1"/>
    <col min="7427" max="7427" width="4.28515625" style="11" hidden="1"/>
    <col min="7428" max="7428" width="34.7109375" style="11" hidden="1"/>
    <col min="7429" max="7429" width="13.140625" style="11" hidden="1"/>
    <col min="7430" max="7430" width="6.7109375" style="11" hidden="1"/>
    <col min="7431" max="7431" width="10" style="11" hidden="1"/>
    <col min="7432" max="7432" width="11" style="11" hidden="1"/>
    <col min="7433" max="7433" width="4.5703125" style="11" hidden="1"/>
    <col min="7434" max="7434" width="9.7109375" style="11" hidden="1"/>
    <col min="7435" max="7435" width="13" style="11" hidden="1"/>
    <col min="7436" max="7436" width="12" style="11" hidden="1"/>
    <col min="7437" max="7437" width="11.7109375" style="11" hidden="1"/>
    <col min="7438" max="7438" width="13.140625" style="11" hidden="1"/>
    <col min="7439" max="7682" width="9.140625" style="11" hidden="1"/>
    <col min="7683" max="7683" width="4.28515625" style="11" hidden="1"/>
    <col min="7684" max="7684" width="34.7109375" style="11" hidden="1"/>
    <col min="7685" max="7685" width="13.140625" style="11" hidden="1"/>
    <col min="7686" max="7686" width="6.7109375" style="11" hidden="1"/>
    <col min="7687" max="7687" width="10" style="11" hidden="1"/>
    <col min="7688" max="7688" width="11" style="11" hidden="1"/>
    <col min="7689" max="7689" width="4.5703125" style="11" hidden="1"/>
    <col min="7690" max="7690" width="9.7109375" style="11" hidden="1"/>
    <col min="7691" max="7691" width="13" style="11" hidden="1"/>
    <col min="7692" max="7692" width="12" style="11" hidden="1"/>
    <col min="7693" max="7693" width="11.7109375" style="11" hidden="1"/>
    <col min="7694" max="7694" width="13.140625" style="11" hidden="1"/>
    <col min="7695" max="7938" width="9.140625" style="11" hidden="1"/>
    <col min="7939" max="7939" width="4.28515625" style="11" hidden="1"/>
    <col min="7940" max="7940" width="34.7109375" style="11" hidden="1"/>
    <col min="7941" max="7941" width="13.140625" style="11" hidden="1"/>
    <col min="7942" max="7942" width="6.7109375" style="11" hidden="1"/>
    <col min="7943" max="7943" width="10" style="11" hidden="1"/>
    <col min="7944" max="7944" width="11" style="11" hidden="1"/>
    <col min="7945" max="7945" width="4.5703125" style="11" hidden="1"/>
    <col min="7946" max="7946" width="9.7109375" style="11" hidden="1"/>
    <col min="7947" max="7947" width="13" style="11" hidden="1"/>
    <col min="7948" max="7948" width="12" style="11" hidden="1"/>
    <col min="7949" max="7949" width="11.7109375" style="11" hidden="1"/>
    <col min="7950" max="7950" width="13.140625" style="11" hidden="1"/>
    <col min="7951" max="8194" width="9.140625" style="11" hidden="1"/>
    <col min="8195" max="8195" width="4.28515625" style="11" hidden="1"/>
    <col min="8196" max="8196" width="34.7109375" style="11" hidden="1"/>
    <col min="8197" max="8197" width="13.140625" style="11" hidden="1"/>
    <col min="8198" max="8198" width="6.7109375" style="11" hidden="1"/>
    <col min="8199" max="8199" width="10" style="11" hidden="1"/>
    <col min="8200" max="8200" width="11" style="11" hidden="1"/>
    <col min="8201" max="8201" width="4.5703125" style="11" hidden="1"/>
    <col min="8202" max="8202" width="9.7109375" style="11" hidden="1"/>
    <col min="8203" max="8203" width="13" style="11" hidden="1"/>
    <col min="8204" max="8204" width="12" style="11" hidden="1"/>
    <col min="8205" max="8205" width="11.7109375" style="11" hidden="1"/>
    <col min="8206" max="8206" width="13.140625" style="11" hidden="1"/>
    <col min="8207" max="8450" width="9.140625" style="11" hidden="1"/>
    <col min="8451" max="8451" width="4.28515625" style="11" hidden="1"/>
    <col min="8452" max="8452" width="34.7109375" style="11" hidden="1"/>
    <col min="8453" max="8453" width="13.140625" style="11" hidden="1"/>
    <col min="8454" max="8454" width="6.7109375" style="11" hidden="1"/>
    <col min="8455" max="8455" width="10" style="11" hidden="1"/>
    <col min="8456" max="8456" width="11" style="11" hidden="1"/>
    <col min="8457" max="8457" width="4.5703125" style="11" hidden="1"/>
    <col min="8458" max="8458" width="9.7109375" style="11" hidden="1"/>
    <col min="8459" max="8459" width="13" style="11" hidden="1"/>
    <col min="8460" max="8460" width="12" style="11" hidden="1"/>
    <col min="8461" max="8461" width="11.7109375" style="11" hidden="1"/>
    <col min="8462" max="8462" width="13.140625" style="11" hidden="1"/>
    <col min="8463" max="8706" width="9.140625" style="11" hidden="1"/>
    <col min="8707" max="8707" width="4.28515625" style="11" hidden="1"/>
    <col min="8708" max="8708" width="34.7109375" style="11" hidden="1"/>
    <col min="8709" max="8709" width="13.140625" style="11" hidden="1"/>
    <col min="8710" max="8710" width="6.7109375" style="11" hidden="1"/>
    <col min="8711" max="8711" width="10" style="11" hidden="1"/>
    <col min="8712" max="8712" width="11" style="11" hidden="1"/>
    <col min="8713" max="8713" width="4.5703125" style="11" hidden="1"/>
    <col min="8714" max="8714" width="9.7109375" style="11" hidden="1"/>
    <col min="8715" max="8715" width="13" style="11" hidden="1"/>
    <col min="8716" max="8716" width="12" style="11" hidden="1"/>
    <col min="8717" max="8717" width="11.7109375" style="11" hidden="1"/>
    <col min="8718" max="8718" width="13.140625" style="11" hidden="1"/>
    <col min="8719" max="8962" width="9.140625" style="11" hidden="1"/>
    <col min="8963" max="8963" width="4.28515625" style="11" hidden="1"/>
    <col min="8964" max="8964" width="34.7109375" style="11" hidden="1"/>
    <col min="8965" max="8965" width="13.140625" style="11" hidden="1"/>
    <col min="8966" max="8966" width="6.7109375" style="11" hidden="1"/>
    <col min="8967" max="8967" width="10" style="11" hidden="1"/>
    <col min="8968" max="8968" width="11" style="11" hidden="1"/>
    <col min="8969" max="8969" width="4.5703125" style="11" hidden="1"/>
    <col min="8970" max="8970" width="9.7109375" style="11" hidden="1"/>
    <col min="8971" max="8971" width="13" style="11" hidden="1"/>
    <col min="8972" max="8972" width="12" style="11" hidden="1"/>
    <col min="8973" max="8973" width="11.7109375" style="11" hidden="1"/>
    <col min="8974" max="8974" width="13.140625" style="11" hidden="1"/>
    <col min="8975" max="9218" width="9.140625" style="11" hidden="1"/>
    <col min="9219" max="9219" width="4.28515625" style="11" hidden="1"/>
    <col min="9220" max="9220" width="34.7109375" style="11" hidden="1"/>
    <col min="9221" max="9221" width="13.140625" style="11" hidden="1"/>
    <col min="9222" max="9222" width="6.7109375" style="11" hidden="1"/>
    <col min="9223" max="9223" width="10" style="11" hidden="1"/>
    <col min="9224" max="9224" width="11" style="11" hidden="1"/>
    <col min="9225" max="9225" width="4.5703125" style="11" hidden="1"/>
    <col min="9226" max="9226" width="9.7109375" style="11" hidden="1"/>
    <col min="9227" max="9227" width="13" style="11" hidden="1"/>
    <col min="9228" max="9228" width="12" style="11" hidden="1"/>
    <col min="9229" max="9229" width="11.7109375" style="11" hidden="1"/>
    <col min="9230" max="9230" width="13.140625" style="11" hidden="1"/>
    <col min="9231" max="9474" width="9.140625" style="11" hidden="1"/>
    <col min="9475" max="9475" width="4.28515625" style="11" hidden="1"/>
    <col min="9476" max="9476" width="34.7109375" style="11" hidden="1"/>
    <col min="9477" max="9477" width="13.140625" style="11" hidden="1"/>
    <col min="9478" max="9478" width="6.7109375" style="11" hidden="1"/>
    <col min="9479" max="9479" width="10" style="11" hidden="1"/>
    <col min="9480" max="9480" width="11" style="11" hidden="1"/>
    <col min="9481" max="9481" width="4.5703125" style="11" hidden="1"/>
    <col min="9482" max="9482" width="9.7109375" style="11" hidden="1"/>
    <col min="9483" max="9483" width="13" style="11" hidden="1"/>
    <col min="9484" max="9484" width="12" style="11" hidden="1"/>
    <col min="9485" max="9485" width="11.7109375" style="11" hidden="1"/>
    <col min="9486" max="9486" width="13.140625" style="11" hidden="1"/>
    <col min="9487" max="9730" width="9.140625" style="11" hidden="1"/>
    <col min="9731" max="9731" width="4.28515625" style="11" hidden="1"/>
    <col min="9732" max="9732" width="34.7109375" style="11" hidden="1"/>
    <col min="9733" max="9733" width="13.140625" style="11" hidden="1"/>
    <col min="9734" max="9734" width="6.7109375" style="11" hidden="1"/>
    <col min="9735" max="9735" width="10" style="11" hidden="1"/>
    <col min="9736" max="9736" width="11" style="11" hidden="1"/>
    <col min="9737" max="9737" width="4.5703125" style="11" hidden="1"/>
    <col min="9738" max="9738" width="9.7109375" style="11" hidden="1"/>
    <col min="9739" max="9739" width="13" style="11" hidden="1"/>
    <col min="9740" max="9740" width="12" style="11" hidden="1"/>
    <col min="9741" max="9741" width="11.7109375" style="11" hidden="1"/>
    <col min="9742" max="9742" width="13.140625" style="11" hidden="1"/>
    <col min="9743" max="9986" width="9.140625" style="11" hidden="1"/>
    <col min="9987" max="9987" width="4.28515625" style="11" hidden="1"/>
    <col min="9988" max="9988" width="34.7109375" style="11" hidden="1"/>
    <col min="9989" max="9989" width="13.140625" style="11" hidden="1"/>
    <col min="9990" max="9990" width="6.7109375" style="11" hidden="1"/>
    <col min="9991" max="9991" width="10" style="11" hidden="1"/>
    <col min="9992" max="9992" width="11" style="11" hidden="1"/>
    <col min="9993" max="9993" width="4.5703125" style="11" hidden="1"/>
    <col min="9994" max="9994" width="9.7109375" style="11" hidden="1"/>
    <col min="9995" max="9995" width="13" style="11" hidden="1"/>
    <col min="9996" max="9996" width="12" style="11" hidden="1"/>
    <col min="9997" max="9997" width="11.7109375" style="11" hidden="1"/>
    <col min="9998" max="9998" width="13.140625" style="11" hidden="1"/>
    <col min="9999" max="10242" width="9.140625" style="11" hidden="1"/>
    <col min="10243" max="10243" width="4.28515625" style="11" hidden="1"/>
    <col min="10244" max="10244" width="34.7109375" style="11" hidden="1"/>
    <col min="10245" max="10245" width="13.140625" style="11" hidden="1"/>
    <col min="10246" max="10246" width="6.7109375" style="11" hidden="1"/>
    <col min="10247" max="10247" width="10" style="11" hidden="1"/>
    <col min="10248" max="10248" width="11" style="11" hidden="1"/>
    <col min="10249" max="10249" width="4.5703125" style="11" hidden="1"/>
    <col min="10250" max="10250" width="9.7109375" style="11" hidden="1"/>
    <col min="10251" max="10251" width="13" style="11" hidden="1"/>
    <col min="10252" max="10252" width="12" style="11" hidden="1"/>
    <col min="10253" max="10253" width="11.7109375" style="11" hidden="1"/>
    <col min="10254" max="10254" width="13.140625" style="11" hidden="1"/>
    <col min="10255" max="10498" width="9.140625" style="11" hidden="1"/>
    <col min="10499" max="10499" width="4.28515625" style="11" hidden="1"/>
    <col min="10500" max="10500" width="34.7109375" style="11" hidden="1"/>
    <col min="10501" max="10501" width="13.140625" style="11" hidden="1"/>
    <col min="10502" max="10502" width="6.7109375" style="11" hidden="1"/>
    <col min="10503" max="10503" width="10" style="11" hidden="1"/>
    <col min="10504" max="10504" width="11" style="11" hidden="1"/>
    <col min="10505" max="10505" width="4.5703125" style="11" hidden="1"/>
    <col min="10506" max="10506" width="9.7109375" style="11" hidden="1"/>
    <col min="10507" max="10507" width="13" style="11" hidden="1"/>
    <col min="10508" max="10508" width="12" style="11" hidden="1"/>
    <col min="10509" max="10509" width="11.7109375" style="11" hidden="1"/>
    <col min="10510" max="10510" width="13.140625" style="11" hidden="1"/>
    <col min="10511" max="10754" width="9.140625" style="11" hidden="1"/>
    <col min="10755" max="10755" width="4.28515625" style="11" hidden="1"/>
    <col min="10756" max="10756" width="34.7109375" style="11" hidden="1"/>
    <col min="10757" max="10757" width="13.140625" style="11" hidden="1"/>
    <col min="10758" max="10758" width="6.7109375" style="11" hidden="1"/>
    <col min="10759" max="10759" width="10" style="11" hidden="1"/>
    <col min="10760" max="10760" width="11" style="11" hidden="1"/>
    <col min="10761" max="10761" width="4.5703125" style="11" hidden="1"/>
    <col min="10762" max="10762" width="9.7109375" style="11" hidden="1"/>
    <col min="10763" max="10763" width="13" style="11" hidden="1"/>
    <col min="10764" max="10764" width="12" style="11" hidden="1"/>
    <col min="10765" max="10765" width="11.7109375" style="11" hidden="1"/>
    <col min="10766" max="10766" width="13.140625" style="11" hidden="1"/>
    <col min="10767" max="11010" width="9.140625" style="11" hidden="1"/>
    <col min="11011" max="11011" width="4.28515625" style="11" hidden="1"/>
    <col min="11012" max="11012" width="34.7109375" style="11" hidden="1"/>
    <col min="11013" max="11013" width="13.140625" style="11" hidden="1"/>
    <col min="11014" max="11014" width="6.7109375" style="11" hidden="1"/>
    <col min="11015" max="11015" width="10" style="11" hidden="1"/>
    <col min="11016" max="11016" width="11" style="11" hidden="1"/>
    <col min="11017" max="11017" width="4.5703125" style="11" hidden="1"/>
    <col min="11018" max="11018" width="9.7109375" style="11" hidden="1"/>
    <col min="11019" max="11019" width="13" style="11" hidden="1"/>
    <col min="11020" max="11020" width="12" style="11" hidden="1"/>
    <col min="11021" max="11021" width="11.7109375" style="11" hidden="1"/>
    <col min="11022" max="11022" width="13.140625" style="11" hidden="1"/>
    <col min="11023" max="11266" width="9.140625" style="11" hidden="1"/>
    <col min="11267" max="11267" width="4.28515625" style="11" hidden="1"/>
    <col min="11268" max="11268" width="34.7109375" style="11" hidden="1"/>
    <col min="11269" max="11269" width="13.140625" style="11" hidden="1"/>
    <col min="11270" max="11270" width="6.7109375" style="11" hidden="1"/>
    <col min="11271" max="11271" width="10" style="11" hidden="1"/>
    <col min="11272" max="11272" width="11" style="11" hidden="1"/>
    <col min="11273" max="11273" width="4.5703125" style="11" hidden="1"/>
    <col min="11274" max="11274" width="9.7109375" style="11" hidden="1"/>
    <col min="11275" max="11275" width="13" style="11" hidden="1"/>
    <col min="11276" max="11276" width="12" style="11" hidden="1"/>
    <col min="11277" max="11277" width="11.7109375" style="11" hidden="1"/>
    <col min="11278" max="11278" width="13.140625" style="11" hidden="1"/>
    <col min="11279" max="11522" width="9.140625" style="11" hidden="1"/>
    <col min="11523" max="11523" width="4.28515625" style="11" hidden="1"/>
    <col min="11524" max="11524" width="34.7109375" style="11" hidden="1"/>
    <col min="11525" max="11525" width="13.140625" style="11" hidden="1"/>
    <col min="11526" max="11526" width="6.7109375" style="11" hidden="1"/>
    <col min="11527" max="11527" width="10" style="11" hidden="1"/>
    <col min="11528" max="11528" width="11" style="11" hidden="1"/>
    <col min="11529" max="11529" width="4.5703125" style="11" hidden="1"/>
    <col min="11530" max="11530" width="9.7109375" style="11" hidden="1"/>
    <col min="11531" max="11531" width="13" style="11" hidden="1"/>
    <col min="11532" max="11532" width="12" style="11" hidden="1"/>
    <col min="11533" max="11533" width="11.7109375" style="11" hidden="1"/>
    <col min="11534" max="11534" width="13.140625" style="11" hidden="1"/>
    <col min="11535" max="11778" width="9.140625" style="11" hidden="1"/>
    <col min="11779" max="11779" width="4.28515625" style="11" hidden="1"/>
    <col min="11780" max="11780" width="34.7109375" style="11" hidden="1"/>
    <col min="11781" max="11781" width="13.140625" style="11" hidden="1"/>
    <col min="11782" max="11782" width="6.7109375" style="11" hidden="1"/>
    <col min="11783" max="11783" width="10" style="11" hidden="1"/>
    <col min="11784" max="11784" width="11" style="11" hidden="1"/>
    <col min="11785" max="11785" width="4.5703125" style="11" hidden="1"/>
    <col min="11786" max="11786" width="9.7109375" style="11" hidden="1"/>
    <col min="11787" max="11787" width="13" style="11" hidden="1"/>
    <col min="11788" max="11788" width="12" style="11" hidden="1"/>
    <col min="11789" max="11789" width="11.7109375" style="11" hidden="1"/>
    <col min="11790" max="11790" width="13.140625" style="11" hidden="1"/>
    <col min="11791" max="12034" width="9.140625" style="11" hidden="1"/>
    <col min="12035" max="12035" width="4.28515625" style="11" hidden="1"/>
    <col min="12036" max="12036" width="34.7109375" style="11" hidden="1"/>
    <col min="12037" max="12037" width="13.140625" style="11" hidden="1"/>
    <col min="12038" max="12038" width="6.7109375" style="11" hidden="1"/>
    <col min="12039" max="12039" width="10" style="11" hidden="1"/>
    <col min="12040" max="12040" width="11" style="11" hidden="1"/>
    <col min="12041" max="12041" width="4.5703125" style="11" hidden="1"/>
    <col min="12042" max="12042" width="9.7109375" style="11" hidden="1"/>
    <col min="12043" max="12043" width="13" style="11" hidden="1"/>
    <col min="12044" max="12044" width="12" style="11" hidden="1"/>
    <col min="12045" max="12045" width="11.7109375" style="11" hidden="1"/>
    <col min="12046" max="12046" width="13.140625" style="11" hidden="1"/>
    <col min="12047" max="12290" width="9.140625" style="11" hidden="1"/>
    <col min="12291" max="12291" width="4.28515625" style="11" hidden="1"/>
    <col min="12292" max="12292" width="34.7109375" style="11" hidden="1"/>
    <col min="12293" max="12293" width="13.140625" style="11" hidden="1"/>
    <col min="12294" max="12294" width="6.7109375" style="11" hidden="1"/>
    <col min="12295" max="12295" width="10" style="11" hidden="1"/>
    <col min="12296" max="12296" width="11" style="11" hidden="1"/>
    <col min="12297" max="12297" width="4.5703125" style="11" hidden="1"/>
    <col min="12298" max="12298" width="9.7109375" style="11" hidden="1"/>
    <col min="12299" max="12299" width="13" style="11" hidden="1"/>
    <col min="12300" max="12300" width="12" style="11" hidden="1"/>
    <col min="12301" max="12301" width="11.7109375" style="11" hidden="1"/>
    <col min="12302" max="12302" width="13.140625" style="11" hidden="1"/>
    <col min="12303" max="12546" width="9.140625" style="11" hidden="1"/>
    <col min="12547" max="12547" width="4.28515625" style="11" hidden="1"/>
    <col min="12548" max="12548" width="34.7109375" style="11" hidden="1"/>
    <col min="12549" max="12549" width="13.140625" style="11" hidden="1"/>
    <col min="12550" max="12550" width="6.7109375" style="11" hidden="1"/>
    <col min="12551" max="12551" width="10" style="11" hidden="1"/>
    <col min="12552" max="12552" width="11" style="11" hidden="1"/>
    <col min="12553" max="12553" width="4.5703125" style="11" hidden="1"/>
    <col min="12554" max="12554" width="9.7109375" style="11" hidden="1"/>
    <col min="12555" max="12555" width="13" style="11" hidden="1"/>
    <col min="12556" max="12556" width="12" style="11" hidden="1"/>
    <col min="12557" max="12557" width="11.7109375" style="11" hidden="1"/>
    <col min="12558" max="12558" width="13.140625" style="11" hidden="1"/>
    <col min="12559" max="12802" width="9.140625" style="11" hidden="1"/>
    <col min="12803" max="12803" width="4.28515625" style="11" hidden="1"/>
    <col min="12804" max="12804" width="34.7109375" style="11" hidden="1"/>
    <col min="12805" max="12805" width="13.140625" style="11" hidden="1"/>
    <col min="12806" max="12806" width="6.7109375" style="11" hidden="1"/>
    <col min="12807" max="12807" width="10" style="11" hidden="1"/>
    <col min="12808" max="12808" width="11" style="11" hidden="1"/>
    <col min="12809" max="12809" width="4.5703125" style="11" hidden="1"/>
    <col min="12810" max="12810" width="9.7109375" style="11" hidden="1"/>
    <col min="12811" max="12811" width="13" style="11" hidden="1"/>
    <col min="12812" max="12812" width="12" style="11" hidden="1"/>
    <col min="12813" max="12813" width="11.7109375" style="11" hidden="1"/>
    <col min="12814" max="12814" width="13.140625" style="11" hidden="1"/>
    <col min="12815" max="13058" width="9.140625" style="11" hidden="1"/>
    <col min="13059" max="13059" width="4.28515625" style="11" hidden="1"/>
    <col min="13060" max="13060" width="34.7109375" style="11" hidden="1"/>
    <col min="13061" max="13061" width="13.140625" style="11" hidden="1"/>
    <col min="13062" max="13062" width="6.7109375" style="11" hidden="1"/>
    <col min="13063" max="13063" width="10" style="11" hidden="1"/>
    <col min="13064" max="13064" width="11" style="11" hidden="1"/>
    <col min="13065" max="13065" width="4.5703125" style="11" hidden="1"/>
    <col min="13066" max="13066" width="9.7109375" style="11" hidden="1"/>
    <col min="13067" max="13067" width="13" style="11" hidden="1"/>
    <col min="13068" max="13068" width="12" style="11" hidden="1"/>
    <col min="13069" max="13069" width="11.7109375" style="11" hidden="1"/>
    <col min="13070" max="13070" width="13.140625" style="11" hidden="1"/>
    <col min="13071" max="13314" width="9.140625" style="11" hidden="1"/>
    <col min="13315" max="13315" width="4.28515625" style="11" hidden="1"/>
    <col min="13316" max="13316" width="34.7109375" style="11" hidden="1"/>
    <col min="13317" max="13317" width="13.140625" style="11" hidden="1"/>
    <col min="13318" max="13318" width="6.7109375" style="11" hidden="1"/>
    <col min="13319" max="13319" width="10" style="11" hidden="1"/>
    <col min="13320" max="13320" width="11" style="11" hidden="1"/>
    <col min="13321" max="13321" width="4.5703125" style="11" hidden="1"/>
    <col min="13322" max="13322" width="9.7109375" style="11" hidden="1"/>
    <col min="13323" max="13323" width="13" style="11" hidden="1"/>
    <col min="13324" max="13324" width="12" style="11" hidden="1"/>
    <col min="13325" max="13325" width="11.7109375" style="11" hidden="1"/>
    <col min="13326" max="13326" width="13.140625" style="11" hidden="1"/>
    <col min="13327" max="13570" width="9.140625" style="11" hidden="1"/>
    <col min="13571" max="13571" width="4.28515625" style="11" hidden="1"/>
    <col min="13572" max="13572" width="34.7109375" style="11" hidden="1"/>
    <col min="13573" max="13573" width="13.140625" style="11" hidden="1"/>
    <col min="13574" max="13574" width="6.7109375" style="11" hidden="1"/>
    <col min="13575" max="13575" width="10" style="11" hidden="1"/>
    <col min="13576" max="13576" width="11" style="11" hidden="1"/>
    <col min="13577" max="13577" width="4.5703125" style="11" hidden="1"/>
    <col min="13578" max="13578" width="9.7109375" style="11" hidden="1"/>
    <col min="13579" max="13579" width="13" style="11" hidden="1"/>
    <col min="13580" max="13580" width="12" style="11" hidden="1"/>
    <col min="13581" max="13581" width="11.7109375" style="11" hidden="1"/>
    <col min="13582" max="13582" width="13.140625" style="11" hidden="1"/>
    <col min="13583" max="13826" width="9.140625" style="11" hidden="1"/>
    <col min="13827" max="13827" width="4.28515625" style="11" hidden="1"/>
    <col min="13828" max="13828" width="34.7109375" style="11" hidden="1"/>
    <col min="13829" max="13829" width="13.140625" style="11" hidden="1"/>
    <col min="13830" max="13830" width="6.7109375" style="11" hidden="1"/>
    <col min="13831" max="13831" width="10" style="11" hidden="1"/>
    <col min="13832" max="13832" width="11" style="11" hidden="1"/>
    <col min="13833" max="13833" width="4.5703125" style="11" hidden="1"/>
    <col min="13834" max="13834" width="9.7109375" style="11" hidden="1"/>
    <col min="13835" max="13835" width="13" style="11" hidden="1"/>
    <col min="13836" max="13836" width="12" style="11" hidden="1"/>
    <col min="13837" max="13837" width="11.7109375" style="11" hidden="1"/>
    <col min="13838" max="13838" width="13.140625" style="11" hidden="1"/>
    <col min="13839" max="14082" width="9.140625" style="11" hidden="1"/>
    <col min="14083" max="14083" width="4.28515625" style="11" hidden="1"/>
    <col min="14084" max="14084" width="34.7109375" style="11" hidden="1"/>
    <col min="14085" max="14085" width="13.140625" style="11" hidden="1"/>
    <col min="14086" max="14086" width="6.7109375" style="11" hidden="1"/>
    <col min="14087" max="14087" width="10" style="11" hidden="1"/>
    <col min="14088" max="14088" width="11" style="11" hidden="1"/>
    <col min="14089" max="14089" width="4.5703125" style="11" hidden="1"/>
    <col min="14090" max="14090" width="9.7109375" style="11" hidden="1"/>
    <col min="14091" max="14091" width="13" style="11" hidden="1"/>
    <col min="14092" max="14092" width="12" style="11" hidden="1"/>
    <col min="14093" max="14093" width="11.7109375" style="11" hidden="1"/>
    <col min="14094" max="14094" width="13.140625" style="11" hidden="1"/>
    <col min="14095" max="14338" width="9.140625" style="11" hidden="1"/>
    <col min="14339" max="14339" width="4.28515625" style="11" hidden="1"/>
    <col min="14340" max="14340" width="34.7109375" style="11" hidden="1"/>
    <col min="14341" max="14341" width="13.140625" style="11" hidden="1"/>
    <col min="14342" max="14342" width="6.7109375" style="11" hidden="1"/>
    <col min="14343" max="14343" width="10" style="11" hidden="1"/>
    <col min="14344" max="14344" width="11" style="11" hidden="1"/>
    <col min="14345" max="14345" width="4.5703125" style="11" hidden="1"/>
    <col min="14346" max="14346" width="9.7109375" style="11" hidden="1"/>
    <col min="14347" max="14347" width="13" style="11" hidden="1"/>
    <col min="14348" max="14348" width="12" style="11" hidden="1"/>
    <col min="14349" max="14349" width="11.7109375" style="11" hidden="1"/>
    <col min="14350" max="14350" width="13.140625" style="11" hidden="1"/>
    <col min="14351" max="14594" width="9.140625" style="11" hidden="1"/>
    <col min="14595" max="14595" width="4.28515625" style="11" hidden="1"/>
    <col min="14596" max="14596" width="34.7109375" style="11" hidden="1"/>
    <col min="14597" max="14597" width="13.140625" style="11" hidden="1"/>
    <col min="14598" max="14598" width="6.7109375" style="11" hidden="1"/>
    <col min="14599" max="14599" width="10" style="11" hidden="1"/>
    <col min="14600" max="14600" width="11" style="11" hidden="1"/>
    <col min="14601" max="14601" width="4.5703125" style="11" hidden="1"/>
    <col min="14602" max="14602" width="9.7109375" style="11" hidden="1"/>
    <col min="14603" max="14603" width="13" style="11" hidden="1"/>
    <col min="14604" max="14604" width="12" style="11" hidden="1"/>
    <col min="14605" max="14605" width="11.7109375" style="11" hidden="1"/>
    <col min="14606" max="14606" width="13.140625" style="11" hidden="1"/>
    <col min="14607" max="14850" width="9.140625" style="11" hidden="1"/>
    <col min="14851" max="14851" width="4.28515625" style="11" hidden="1"/>
    <col min="14852" max="14852" width="34.7109375" style="11" hidden="1"/>
    <col min="14853" max="14853" width="13.140625" style="11" hidden="1"/>
    <col min="14854" max="14854" width="6.7109375" style="11" hidden="1"/>
    <col min="14855" max="14855" width="10" style="11" hidden="1"/>
    <col min="14856" max="14856" width="11" style="11" hidden="1"/>
    <col min="14857" max="14857" width="4.5703125" style="11" hidden="1"/>
    <col min="14858" max="14858" width="9.7109375" style="11" hidden="1"/>
    <col min="14859" max="14859" width="13" style="11" hidden="1"/>
    <col min="14860" max="14860" width="12" style="11" hidden="1"/>
    <col min="14861" max="14861" width="11.7109375" style="11" hidden="1"/>
    <col min="14862" max="14862" width="13.140625" style="11" hidden="1"/>
    <col min="14863" max="15106" width="9.140625" style="11" hidden="1"/>
    <col min="15107" max="15107" width="4.28515625" style="11" hidden="1"/>
    <col min="15108" max="15108" width="34.7109375" style="11" hidden="1"/>
    <col min="15109" max="15109" width="13.140625" style="11" hidden="1"/>
    <col min="15110" max="15110" width="6.7109375" style="11" hidden="1"/>
    <col min="15111" max="15111" width="10" style="11" hidden="1"/>
    <col min="15112" max="15112" width="11" style="11" hidden="1"/>
    <col min="15113" max="15113" width="4.5703125" style="11" hidden="1"/>
    <col min="15114" max="15114" width="9.7109375" style="11" hidden="1"/>
    <col min="15115" max="15115" width="13" style="11" hidden="1"/>
    <col min="15116" max="15116" width="12" style="11" hidden="1"/>
    <col min="15117" max="15117" width="11.7109375" style="11" hidden="1"/>
    <col min="15118" max="15118" width="13.140625" style="11" hidden="1"/>
    <col min="15119" max="15362" width="9.140625" style="11" hidden="1"/>
    <col min="15363" max="15363" width="4.28515625" style="11" hidden="1"/>
    <col min="15364" max="15364" width="34.7109375" style="11" hidden="1"/>
    <col min="15365" max="15365" width="13.140625" style="11" hidden="1"/>
    <col min="15366" max="15366" width="6.7109375" style="11" hidden="1"/>
    <col min="15367" max="15367" width="10" style="11" hidden="1"/>
    <col min="15368" max="15368" width="11" style="11" hidden="1"/>
    <col min="15369" max="15369" width="4.5703125" style="11" hidden="1"/>
    <col min="15370" max="15370" width="9.7109375" style="11" hidden="1"/>
    <col min="15371" max="15371" width="13" style="11" hidden="1"/>
    <col min="15372" max="15372" width="12" style="11" hidden="1"/>
    <col min="15373" max="15373" width="11.7109375" style="11" hidden="1"/>
    <col min="15374" max="15374" width="13.140625" style="11" hidden="1"/>
    <col min="15375" max="15618" width="9.140625" style="11" hidden="1"/>
    <col min="15619" max="15619" width="4.28515625" style="11" hidden="1"/>
    <col min="15620" max="15620" width="34.7109375" style="11" hidden="1"/>
    <col min="15621" max="15621" width="13.140625" style="11" hidden="1"/>
    <col min="15622" max="15622" width="6.7109375" style="11" hidden="1"/>
    <col min="15623" max="15623" width="10" style="11" hidden="1"/>
    <col min="15624" max="15624" width="11" style="11" hidden="1"/>
    <col min="15625" max="15625" width="4.5703125" style="11" hidden="1"/>
    <col min="15626" max="15626" width="9.7109375" style="11" hidden="1"/>
    <col min="15627" max="15627" width="13" style="11" hidden="1"/>
    <col min="15628" max="15628" width="12" style="11" hidden="1"/>
    <col min="15629" max="15629" width="11.7109375" style="11" hidden="1"/>
    <col min="15630" max="15630" width="13.140625" style="11" hidden="1"/>
    <col min="15631" max="15874" width="9.140625" style="11" hidden="1"/>
    <col min="15875" max="15875" width="4.28515625" style="11" hidden="1"/>
    <col min="15876" max="15876" width="34.7109375" style="11" hidden="1"/>
    <col min="15877" max="15877" width="13.140625" style="11" hidden="1"/>
    <col min="15878" max="15878" width="6.7109375" style="11" hidden="1"/>
    <col min="15879" max="15879" width="10" style="11" hidden="1"/>
    <col min="15880" max="15880" width="11" style="11" hidden="1"/>
    <col min="15881" max="15881" width="4.5703125" style="11" hidden="1"/>
    <col min="15882" max="15882" width="9.7109375" style="11" hidden="1"/>
    <col min="15883" max="15883" width="13" style="11" hidden="1"/>
    <col min="15884" max="15884" width="12" style="11" hidden="1"/>
    <col min="15885" max="15885" width="11.7109375" style="11" hidden="1"/>
    <col min="15886" max="15886" width="13.140625" style="11" hidden="1"/>
    <col min="15887" max="16130" width="9.140625" style="11" hidden="1"/>
    <col min="16131" max="16131" width="4.28515625" style="11" hidden="1"/>
    <col min="16132" max="16132" width="34.7109375" style="11" hidden="1"/>
    <col min="16133" max="16133" width="13.140625" style="11" hidden="1"/>
    <col min="16134" max="16134" width="6.7109375" style="11" hidden="1"/>
    <col min="16135" max="16135" width="10" style="11" hidden="1"/>
    <col min="16136" max="16136" width="11" style="11" hidden="1"/>
    <col min="16137" max="16137" width="4.5703125" style="11" hidden="1"/>
    <col min="16138" max="16138" width="9.7109375" style="11" hidden="1"/>
    <col min="16139" max="16139" width="13" style="11" hidden="1"/>
    <col min="16140" max="16140" width="12" style="11" hidden="1"/>
    <col min="16141" max="16141" width="11.7109375" style="11" hidden="1"/>
    <col min="16142" max="16142" width="13.140625" style="11" hidden="1"/>
    <col min="16143" max="16143" width="12" style="11" hidden="1"/>
    <col min="16144" max="16144" width="11.7109375" style="11" hidden="1"/>
    <col min="16145" max="16146" width="13.140625" style="11" hidden="1"/>
    <col min="16147" max="16147" width="12" style="11" hidden="1"/>
    <col min="16148" max="16148" width="11.7109375" style="11" hidden="1"/>
    <col min="16149" max="16152" width="13.140625" style="11" hidden="1"/>
    <col min="16153" max="16384" width="9.140625" style="11" hidden="1"/>
  </cols>
  <sheetData>
    <row r="1" spans="1:15" ht="7.5" customHeight="1" x14ac:dyDescent="0.25">
      <c r="B1" s="1"/>
      <c r="C1" s="4"/>
      <c r="D1" s="1"/>
      <c r="E1" s="1"/>
      <c r="F1" s="3"/>
      <c r="G1" s="1"/>
      <c r="H1" s="1"/>
      <c r="I1" s="1"/>
      <c r="J1" s="5"/>
      <c r="K1" s="5"/>
      <c r="L1" s="5"/>
      <c r="M1" s="5"/>
    </row>
    <row r="2" spans="1:15" ht="21" customHeight="1" x14ac:dyDescent="0.25">
      <c r="B2" s="168" t="s">
        <v>820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</row>
    <row r="3" spans="1:15" ht="7.5" customHeight="1" thickBot="1" x14ac:dyDescent="0.3">
      <c r="B3" s="1"/>
      <c r="C3" s="4"/>
      <c r="D3" s="1"/>
      <c r="E3" s="1"/>
      <c r="F3" s="3"/>
      <c r="G3" s="1"/>
      <c r="H3" s="1"/>
      <c r="I3" s="1"/>
      <c r="J3" s="5"/>
      <c r="K3" s="5"/>
      <c r="L3" s="5"/>
      <c r="M3" s="5"/>
    </row>
    <row r="4" spans="1:15" ht="30.75" customHeight="1" thickBot="1" x14ac:dyDescent="0.3">
      <c r="B4" s="123" t="s">
        <v>312</v>
      </c>
      <c r="C4" s="124" t="s">
        <v>313</v>
      </c>
      <c r="D4" s="124" t="s">
        <v>314</v>
      </c>
      <c r="E4" s="123" t="s">
        <v>315</v>
      </c>
      <c r="F4" s="160" t="s">
        <v>435</v>
      </c>
      <c r="G4" s="125" t="s">
        <v>317</v>
      </c>
      <c r="H4" s="125" t="s">
        <v>318</v>
      </c>
      <c r="I4" s="132" t="s">
        <v>750</v>
      </c>
      <c r="J4" s="127" t="s">
        <v>320</v>
      </c>
      <c r="K4" s="127" t="s">
        <v>2</v>
      </c>
      <c r="L4" s="127" t="s">
        <v>436</v>
      </c>
      <c r="M4" s="127" t="s">
        <v>437</v>
      </c>
    </row>
    <row r="5" spans="1:15" s="2" customFormat="1" ht="15.75" customHeight="1" x14ac:dyDescent="0.25">
      <c r="A5" s="74"/>
      <c r="B5" s="129" t="s">
        <v>565</v>
      </c>
      <c r="C5" s="130"/>
      <c r="D5" s="130"/>
      <c r="E5" s="131"/>
      <c r="F5" s="108" t="s">
        <v>322</v>
      </c>
      <c r="G5" s="216" t="s">
        <v>565</v>
      </c>
      <c r="H5" s="217"/>
      <c r="I5" s="51" t="s">
        <v>322</v>
      </c>
      <c r="J5" s="144"/>
      <c r="K5" s="145"/>
      <c r="L5" s="145"/>
      <c r="M5" s="146" t="s">
        <v>524</v>
      </c>
      <c r="N5" s="149"/>
      <c r="O5" s="149"/>
    </row>
    <row r="6" spans="1:15" ht="22.5" customHeight="1" x14ac:dyDescent="0.25">
      <c r="B6" s="224">
        <v>1</v>
      </c>
      <c r="C6" s="202" t="s">
        <v>656</v>
      </c>
      <c r="D6" s="224" t="s">
        <v>358</v>
      </c>
      <c r="E6" s="28" t="s">
        <v>142</v>
      </c>
      <c r="F6" s="267">
        <v>1284</v>
      </c>
      <c r="G6" s="28" t="s">
        <v>519</v>
      </c>
      <c r="H6" s="28" t="s">
        <v>0</v>
      </c>
      <c r="I6" s="48">
        <v>628</v>
      </c>
      <c r="J6" s="52">
        <v>62797977.12500003</v>
      </c>
      <c r="K6" s="52">
        <v>49281545.427196756</v>
      </c>
      <c r="L6" s="52">
        <v>52097733.834104612</v>
      </c>
      <c r="M6" s="56">
        <f>SUM(J6:L6)</f>
        <v>164177256.3863014</v>
      </c>
    </row>
    <row r="7" spans="1:15" ht="22.5" customHeight="1" x14ac:dyDescent="0.25">
      <c r="B7" s="225"/>
      <c r="C7" s="192"/>
      <c r="D7" s="225"/>
      <c r="E7" s="28" t="s">
        <v>143</v>
      </c>
      <c r="F7" s="237"/>
      <c r="G7" s="28" t="s">
        <v>520</v>
      </c>
      <c r="H7" s="28" t="s">
        <v>6</v>
      </c>
      <c r="I7" s="29">
        <v>578</v>
      </c>
      <c r="J7" s="30">
        <v>57797393</v>
      </c>
      <c r="K7" s="30">
        <v>84298896.601880342</v>
      </c>
      <c r="L7" s="30">
        <v>51184963.701845676</v>
      </c>
      <c r="M7" s="56">
        <f t="shared" ref="M7:M20" si="0">SUM(J7:L7)</f>
        <v>193281253.30372602</v>
      </c>
    </row>
    <row r="8" spans="1:15" ht="27.75" customHeight="1" x14ac:dyDescent="0.25">
      <c r="B8" s="28">
        <v>2</v>
      </c>
      <c r="C8" s="35" t="s">
        <v>638</v>
      </c>
      <c r="D8" s="28" t="s">
        <v>358</v>
      </c>
      <c r="E8" s="28" t="s">
        <v>517</v>
      </c>
      <c r="F8" s="29">
        <v>558.1</v>
      </c>
      <c r="G8" s="28" t="s">
        <v>449</v>
      </c>
      <c r="H8" s="28" t="s">
        <v>6</v>
      </c>
      <c r="I8" s="29">
        <v>558</v>
      </c>
      <c r="J8" s="30">
        <v>13952504.050739732</v>
      </c>
      <c r="K8" s="30">
        <v>3028642.3561489256</v>
      </c>
      <c r="L8" s="30">
        <v>1551480.9708647719</v>
      </c>
      <c r="M8" s="56">
        <f t="shared" si="0"/>
        <v>18532627.377753429</v>
      </c>
    </row>
    <row r="9" spans="1:15" ht="22.5" customHeight="1" x14ac:dyDescent="0.25">
      <c r="B9" s="224">
        <v>3</v>
      </c>
      <c r="C9" s="202" t="s">
        <v>601</v>
      </c>
      <c r="D9" s="224" t="s">
        <v>358</v>
      </c>
      <c r="E9" s="28" t="s">
        <v>144</v>
      </c>
      <c r="F9" s="236">
        <v>2996</v>
      </c>
      <c r="G9" s="28" t="s">
        <v>510</v>
      </c>
      <c r="H9" s="28" t="s">
        <v>0</v>
      </c>
      <c r="I9" s="29">
        <v>1488.9</v>
      </c>
      <c r="J9" s="30">
        <v>74449705</v>
      </c>
      <c r="K9" s="30">
        <v>48314376.938794516</v>
      </c>
      <c r="L9" s="30">
        <v>10702710.661205478</v>
      </c>
      <c r="M9" s="56">
        <f t="shared" si="0"/>
        <v>133466792.59999999</v>
      </c>
    </row>
    <row r="10" spans="1:15" ht="22.5" customHeight="1" x14ac:dyDescent="0.25">
      <c r="B10" s="248"/>
      <c r="C10" s="204"/>
      <c r="D10" s="248"/>
      <c r="E10" s="28" t="s">
        <v>145</v>
      </c>
      <c r="F10" s="267"/>
      <c r="G10" s="28" t="s">
        <v>494</v>
      </c>
      <c r="H10" s="28" t="s">
        <v>6</v>
      </c>
      <c r="I10" s="29">
        <v>303.98</v>
      </c>
      <c r="J10" s="30">
        <v>15198999.999999993</v>
      </c>
      <c r="K10" s="30">
        <v>10999590.261045225</v>
      </c>
      <c r="L10" s="30">
        <v>6381716.5197766935</v>
      </c>
      <c r="M10" s="56">
        <f t="shared" si="0"/>
        <v>32580306.780821912</v>
      </c>
    </row>
    <row r="11" spans="1:15" ht="22.5" customHeight="1" x14ac:dyDescent="0.25">
      <c r="A11" s="74"/>
      <c r="B11" s="225"/>
      <c r="C11" s="192"/>
      <c r="D11" s="225"/>
      <c r="E11" s="28" t="s">
        <v>146</v>
      </c>
      <c r="F11" s="237"/>
      <c r="G11" s="28" t="s">
        <v>411</v>
      </c>
      <c r="H11" s="28" t="s">
        <v>137</v>
      </c>
      <c r="I11" s="29">
        <v>1203.1099999999999</v>
      </c>
      <c r="J11" s="30">
        <v>60155599.99999997</v>
      </c>
      <c r="K11" s="30">
        <v>45465981.87921983</v>
      </c>
      <c r="L11" s="30">
        <v>26944492.60297196</v>
      </c>
      <c r="M11" s="56">
        <f t="shared" si="0"/>
        <v>132566074.48219176</v>
      </c>
      <c r="N11" s="149"/>
      <c r="O11" s="149"/>
    </row>
    <row r="12" spans="1:15" ht="36.75" customHeight="1" x14ac:dyDescent="0.25">
      <c r="B12" s="28">
        <v>4</v>
      </c>
      <c r="C12" s="35" t="s">
        <v>657</v>
      </c>
      <c r="D12" s="28" t="s">
        <v>358</v>
      </c>
      <c r="E12" s="28" t="s">
        <v>148</v>
      </c>
      <c r="F12" s="29">
        <v>667.6</v>
      </c>
      <c r="G12" s="28" t="s">
        <v>5</v>
      </c>
      <c r="H12" s="28" t="s">
        <v>0</v>
      </c>
      <c r="I12" s="29">
        <v>667.6</v>
      </c>
      <c r="J12" s="30">
        <v>66760000.000000015</v>
      </c>
      <c r="K12" s="30">
        <v>53321807.676709324</v>
      </c>
      <c r="L12" s="30">
        <v>16125374.460276973</v>
      </c>
      <c r="M12" s="56">
        <f t="shared" si="0"/>
        <v>136207182.13698632</v>
      </c>
    </row>
    <row r="13" spans="1:15" ht="26.25" customHeight="1" x14ac:dyDescent="0.25">
      <c r="B13" s="28">
        <v>5</v>
      </c>
      <c r="C13" s="53" t="s">
        <v>658</v>
      </c>
      <c r="D13" s="53" t="s">
        <v>358</v>
      </c>
      <c r="E13" s="28" t="s">
        <v>149</v>
      </c>
      <c r="F13" s="29">
        <v>2329.5700000000002</v>
      </c>
      <c r="G13" s="28" t="s">
        <v>79</v>
      </c>
      <c r="H13" s="28" t="s">
        <v>0</v>
      </c>
      <c r="I13" s="29">
        <v>2329.5700000000002</v>
      </c>
      <c r="J13" s="30">
        <v>232957000.00000006</v>
      </c>
      <c r="K13" s="30">
        <v>100102169.46569186</v>
      </c>
      <c r="L13" s="30">
        <v>63583276.061705381</v>
      </c>
      <c r="M13" s="56">
        <f t="shared" si="0"/>
        <v>396642445.52739727</v>
      </c>
    </row>
    <row r="14" spans="1:15" ht="27" customHeight="1" x14ac:dyDescent="0.25">
      <c r="B14" s="28">
        <v>6</v>
      </c>
      <c r="C14" s="35" t="s">
        <v>659</v>
      </c>
      <c r="D14" s="28" t="s">
        <v>358</v>
      </c>
      <c r="E14" s="28" t="s">
        <v>150</v>
      </c>
      <c r="F14" s="29">
        <v>1901.12</v>
      </c>
      <c r="G14" s="31" t="s">
        <v>541</v>
      </c>
      <c r="H14" s="28" t="s">
        <v>0</v>
      </c>
      <c r="I14" s="29">
        <v>1901.12</v>
      </c>
      <c r="J14" s="30">
        <v>32933424.493150681</v>
      </c>
      <c r="K14" s="30">
        <v>141884.73082229315</v>
      </c>
      <c r="L14" s="30">
        <v>133538.26917770685</v>
      </c>
      <c r="M14" s="56">
        <f t="shared" si="0"/>
        <v>33208847.493150681</v>
      </c>
    </row>
    <row r="15" spans="1:15" ht="22.5" customHeight="1" x14ac:dyDescent="0.25">
      <c r="A15" s="74" t="s">
        <v>577</v>
      </c>
      <c r="B15" s="178">
        <v>7</v>
      </c>
      <c r="C15" s="180" t="s">
        <v>660</v>
      </c>
      <c r="D15" s="180" t="s">
        <v>358</v>
      </c>
      <c r="E15" s="28" t="s">
        <v>558</v>
      </c>
      <c r="F15" s="179">
        <v>1035.6099999999999</v>
      </c>
      <c r="G15" s="31" t="s">
        <v>542</v>
      </c>
      <c r="H15" s="28" t="s">
        <v>6</v>
      </c>
      <c r="I15" s="29">
        <v>419.44</v>
      </c>
      <c r="J15" s="30">
        <v>0</v>
      </c>
      <c r="K15" s="30">
        <v>-4.1013372568235007E-2</v>
      </c>
      <c r="L15" s="30">
        <v>4.1013372568235007E-2</v>
      </c>
      <c r="M15" s="56">
        <f t="shared" si="0"/>
        <v>0</v>
      </c>
      <c r="N15" s="149"/>
      <c r="O15" s="149"/>
    </row>
    <row r="16" spans="1:15" ht="22.5" customHeight="1" x14ac:dyDescent="0.25">
      <c r="A16" s="73" t="s">
        <v>578</v>
      </c>
      <c r="B16" s="181"/>
      <c r="C16" s="181"/>
      <c r="D16" s="181"/>
      <c r="E16" s="28" t="s">
        <v>559</v>
      </c>
      <c r="F16" s="184"/>
      <c r="G16" s="31" t="s">
        <v>543</v>
      </c>
      <c r="H16" s="28" t="s">
        <v>137</v>
      </c>
      <c r="I16" s="29">
        <v>98.37</v>
      </c>
      <c r="J16" s="30">
        <v>0</v>
      </c>
      <c r="K16" s="30">
        <v>-2.6273932372130559E-2</v>
      </c>
      <c r="L16" s="30">
        <v>2.6273932372130559E-2</v>
      </c>
      <c r="M16" s="56">
        <f t="shared" si="0"/>
        <v>0</v>
      </c>
    </row>
    <row r="17" spans="1:15" ht="24" customHeight="1" x14ac:dyDescent="0.25">
      <c r="A17" s="73" t="s">
        <v>580</v>
      </c>
      <c r="B17" s="224">
        <v>8</v>
      </c>
      <c r="C17" s="224" t="s">
        <v>661</v>
      </c>
      <c r="D17" s="227" t="s">
        <v>516</v>
      </c>
      <c r="E17" s="28" t="s">
        <v>560</v>
      </c>
      <c r="F17" s="236">
        <v>1390.46</v>
      </c>
      <c r="G17" s="31" t="s">
        <v>780</v>
      </c>
      <c r="H17" s="28" t="s">
        <v>0</v>
      </c>
      <c r="I17" s="29">
        <v>900</v>
      </c>
      <c r="J17" s="30">
        <v>0</v>
      </c>
      <c r="K17" s="30">
        <v>-5.9898667649863513E-4</v>
      </c>
      <c r="L17" s="30">
        <v>5.9898667649863513E-4</v>
      </c>
      <c r="M17" s="56">
        <f t="shared" si="0"/>
        <v>0</v>
      </c>
    </row>
    <row r="18" spans="1:15" ht="24" customHeight="1" x14ac:dyDescent="0.25">
      <c r="A18" s="73" t="s">
        <v>581</v>
      </c>
      <c r="B18" s="248"/>
      <c r="C18" s="248"/>
      <c r="D18" s="228"/>
      <c r="E18" s="28" t="s">
        <v>561</v>
      </c>
      <c r="F18" s="267"/>
      <c r="G18" s="31" t="s">
        <v>781</v>
      </c>
      <c r="H18" s="28" t="s">
        <v>6</v>
      </c>
      <c r="I18" s="29">
        <v>293.62</v>
      </c>
      <c r="J18" s="30">
        <v>0</v>
      </c>
      <c r="K18" s="30">
        <v>-2.9595379994748389E-2</v>
      </c>
      <c r="L18" s="30">
        <v>2.9595379994748389E-2</v>
      </c>
      <c r="M18" s="56">
        <f t="shared" si="0"/>
        <v>0</v>
      </c>
    </row>
    <row r="19" spans="1:15" ht="24" customHeight="1" x14ac:dyDescent="0.25">
      <c r="A19" s="73" t="s">
        <v>582</v>
      </c>
      <c r="B19" s="225"/>
      <c r="C19" s="225"/>
      <c r="D19" s="229"/>
      <c r="E19" s="32" t="s">
        <v>562</v>
      </c>
      <c r="F19" s="237"/>
      <c r="G19" s="32" t="s">
        <v>782</v>
      </c>
      <c r="H19" s="32" t="s">
        <v>137</v>
      </c>
      <c r="I19" s="33">
        <v>196.84</v>
      </c>
      <c r="J19" s="30">
        <v>0</v>
      </c>
      <c r="K19" s="30">
        <v>0</v>
      </c>
      <c r="L19" s="30">
        <v>0</v>
      </c>
      <c r="M19" s="56">
        <f t="shared" si="0"/>
        <v>0</v>
      </c>
    </row>
    <row r="20" spans="1:15" ht="27" customHeight="1" x14ac:dyDescent="0.25">
      <c r="A20" s="73" t="s">
        <v>583</v>
      </c>
      <c r="B20" s="189">
        <v>9</v>
      </c>
      <c r="C20" s="221" t="s">
        <v>662</v>
      </c>
      <c r="D20" s="227" t="s">
        <v>516</v>
      </c>
      <c r="E20" s="32" t="s">
        <v>41</v>
      </c>
      <c r="F20" s="33">
        <v>900.3</v>
      </c>
      <c r="G20" s="32" t="s">
        <v>789</v>
      </c>
      <c r="H20" s="32" t="s">
        <v>0</v>
      </c>
      <c r="I20" s="33">
        <v>900.3</v>
      </c>
      <c r="J20" s="30">
        <v>34867362.77739726</v>
      </c>
      <c r="K20" s="30">
        <v>2765270.4416513415</v>
      </c>
      <c r="L20" s="30">
        <v>1536827.1816363297</v>
      </c>
      <c r="M20" s="56">
        <f t="shared" si="0"/>
        <v>39169460.400684938</v>
      </c>
    </row>
    <row r="21" spans="1:15" ht="27" customHeight="1" x14ac:dyDescent="0.25">
      <c r="A21" s="73" t="s">
        <v>583</v>
      </c>
      <c r="B21" s="190"/>
      <c r="C21" s="223"/>
      <c r="D21" s="229"/>
      <c r="E21" s="32" t="s">
        <v>584</v>
      </c>
      <c r="F21" s="33">
        <v>900.3</v>
      </c>
      <c r="G21" s="32" t="s">
        <v>789</v>
      </c>
      <c r="H21" s="32" t="s">
        <v>0</v>
      </c>
      <c r="I21" s="33">
        <v>900.3</v>
      </c>
      <c r="J21" s="30">
        <v>45014799.999999993</v>
      </c>
      <c r="K21" s="30">
        <v>5692804.6675358983</v>
      </c>
      <c r="L21" s="30">
        <v>2464327.7461627321</v>
      </c>
      <c r="M21" s="56">
        <f>SUM(J21:L21)</f>
        <v>53171932.413698629</v>
      </c>
    </row>
    <row r="22" spans="1:15" ht="39" customHeight="1" x14ac:dyDescent="0.25">
      <c r="A22" s="73" t="s">
        <v>783</v>
      </c>
      <c r="B22" s="19">
        <v>10</v>
      </c>
      <c r="C22" s="139" t="s">
        <v>808</v>
      </c>
      <c r="D22" s="32" t="s">
        <v>516</v>
      </c>
      <c r="E22" s="33" t="s">
        <v>784</v>
      </c>
      <c r="F22" s="33">
        <v>1590.08</v>
      </c>
      <c r="G22" s="32" t="s">
        <v>788</v>
      </c>
      <c r="H22" s="32" t="s">
        <v>0</v>
      </c>
      <c r="I22" s="33">
        <v>1590.08</v>
      </c>
      <c r="J22" s="30">
        <v>8.2191780209541321E-2</v>
      </c>
      <c r="K22" s="30">
        <v>0</v>
      </c>
      <c r="L22" s="30">
        <v>0</v>
      </c>
      <c r="M22" s="56">
        <f>SUM(J22:L22)</f>
        <v>8.2191780209541321E-2</v>
      </c>
    </row>
    <row r="23" spans="1:15" ht="26.25" customHeight="1" x14ac:dyDescent="0.25">
      <c r="A23" s="73" t="s">
        <v>785</v>
      </c>
      <c r="B23" s="189">
        <v>11</v>
      </c>
      <c r="C23" s="221" t="s">
        <v>807</v>
      </c>
      <c r="D23" s="32" t="s">
        <v>516</v>
      </c>
      <c r="E23" s="33" t="s">
        <v>776</v>
      </c>
      <c r="F23" s="33">
        <v>2233.79</v>
      </c>
      <c r="G23" s="32" t="s">
        <v>791</v>
      </c>
      <c r="H23" s="32" t="s">
        <v>0</v>
      </c>
      <c r="I23" s="33">
        <v>2233.79</v>
      </c>
      <c r="J23" s="30">
        <v>0</v>
      </c>
      <c r="K23" s="30">
        <v>0</v>
      </c>
      <c r="L23" s="30">
        <v>0</v>
      </c>
      <c r="M23" s="56">
        <f>SUM(J23:L23)</f>
        <v>0</v>
      </c>
    </row>
    <row r="24" spans="1:15" ht="26.25" customHeight="1" x14ac:dyDescent="0.25">
      <c r="A24" s="73" t="s">
        <v>786</v>
      </c>
      <c r="B24" s="190"/>
      <c r="C24" s="223"/>
      <c r="D24" s="32" t="s">
        <v>516</v>
      </c>
      <c r="E24" s="33" t="s">
        <v>787</v>
      </c>
      <c r="F24" s="33">
        <v>45.96</v>
      </c>
      <c r="G24" s="32" t="s">
        <v>790</v>
      </c>
      <c r="H24" s="32" t="s">
        <v>0</v>
      </c>
      <c r="I24" s="33">
        <v>45.96</v>
      </c>
      <c r="J24" s="30">
        <v>0</v>
      </c>
      <c r="K24" s="30">
        <v>0</v>
      </c>
      <c r="L24" s="30">
        <v>0</v>
      </c>
      <c r="M24" s="56">
        <f>SUM(J24:L24)</f>
        <v>0</v>
      </c>
    </row>
    <row r="25" spans="1:15" s="1" customFormat="1" ht="12" thickBot="1" x14ac:dyDescent="0.3">
      <c r="A25" s="73"/>
      <c r="C25" s="4"/>
      <c r="F25" s="3"/>
      <c r="G25" s="3"/>
      <c r="H25" s="3"/>
      <c r="I25" s="3"/>
      <c r="J25" s="5"/>
      <c r="K25" s="5"/>
      <c r="L25" s="5"/>
      <c r="M25" s="5"/>
      <c r="N25" s="148"/>
      <c r="O25" s="148"/>
    </row>
    <row r="26" spans="1:15" s="2" customFormat="1" ht="22.5" customHeight="1" thickBot="1" x14ac:dyDescent="0.3">
      <c r="A26" s="74"/>
      <c r="D26" s="260" t="s">
        <v>516</v>
      </c>
      <c r="E26" s="261"/>
      <c r="F26" s="263" t="s">
        <v>3</v>
      </c>
      <c r="G26" s="264"/>
      <c r="H26" s="265"/>
      <c r="I26" s="59" t="s">
        <v>681</v>
      </c>
      <c r="J26" s="82">
        <f>SUM(J6:J25)</f>
        <v>696884766.52847958</v>
      </c>
      <c r="K26" s="82">
        <f>SUM(K6:K25)</f>
        <v>403412970.34921467</v>
      </c>
      <c r="L26" s="82">
        <f>SUM(L6:L25)</f>
        <v>232706442.10720998</v>
      </c>
      <c r="M26" s="82">
        <f>SUM(M6:M25)</f>
        <v>1333004178.9849041</v>
      </c>
      <c r="N26" s="163">
        <f>SUM(J26:L26)</f>
        <v>1333004178.9849041</v>
      </c>
      <c r="O26" s="164" t="b">
        <f>M26=N26</f>
        <v>1</v>
      </c>
    </row>
    <row r="27" spans="1:15" s="1" customFormat="1" x14ac:dyDescent="0.25">
      <c r="A27" s="73"/>
      <c r="C27" s="4"/>
      <c r="F27" s="3"/>
      <c r="G27" s="3"/>
      <c r="H27" s="3"/>
      <c r="I27" s="3"/>
      <c r="J27" s="5"/>
      <c r="K27" s="76">
        <f>SUM(K26:L26)</f>
        <v>636119412.45642471</v>
      </c>
      <c r="L27" s="5"/>
      <c r="M27" s="5"/>
      <c r="N27" s="148"/>
      <c r="O27" s="148"/>
    </row>
    <row r="28" spans="1:15" s="1" customFormat="1" x14ac:dyDescent="0.25">
      <c r="A28" s="73"/>
      <c r="C28" s="4"/>
      <c r="F28" s="3"/>
      <c r="G28" s="3"/>
      <c r="H28" s="3"/>
      <c r="I28" s="3"/>
      <c r="J28" s="5"/>
      <c r="K28" s="5"/>
      <c r="L28" s="5"/>
      <c r="M28" s="5"/>
      <c r="N28" s="148"/>
      <c r="O28" s="148"/>
    </row>
    <row r="29" spans="1:15" s="1" customFormat="1" x14ac:dyDescent="0.25">
      <c r="A29" s="73"/>
      <c r="C29" s="4"/>
      <c r="F29" s="3"/>
      <c r="G29" s="3"/>
      <c r="H29" s="3"/>
      <c r="I29" s="3"/>
      <c r="J29" s="5"/>
      <c r="K29" s="5"/>
      <c r="L29" s="5"/>
      <c r="M29" s="5"/>
      <c r="N29" s="148"/>
      <c r="O29" s="148"/>
    </row>
    <row r="30" spans="1:15" s="1" customFormat="1" ht="12" thickBot="1" x14ac:dyDescent="0.3">
      <c r="A30" s="73"/>
      <c r="C30" s="4"/>
      <c r="F30" s="3"/>
      <c r="G30" s="3"/>
      <c r="H30" s="3"/>
      <c r="I30" s="3"/>
      <c r="J30" s="5"/>
      <c r="K30" s="5"/>
      <c r="L30" s="5"/>
      <c r="M30" s="5"/>
      <c r="N30" s="148"/>
      <c r="O30" s="148"/>
    </row>
    <row r="31" spans="1:15" ht="30.75" customHeight="1" thickBot="1" x14ac:dyDescent="0.3">
      <c r="B31" s="123" t="s">
        <v>312</v>
      </c>
      <c r="C31" s="124" t="s">
        <v>313</v>
      </c>
      <c r="D31" s="124" t="s">
        <v>314</v>
      </c>
      <c r="E31" s="123" t="s">
        <v>315</v>
      </c>
      <c r="F31" s="125" t="s">
        <v>435</v>
      </c>
      <c r="G31" s="125" t="s">
        <v>317</v>
      </c>
      <c r="H31" s="125" t="s">
        <v>318</v>
      </c>
      <c r="I31" s="132" t="s">
        <v>750</v>
      </c>
      <c r="J31" s="127" t="s">
        <v>320</v>
      </c>
      <c r="K31" s="127" t="s">
        <v>2</v>
      </c>
      <c r="L31" s="127" t="s">
        <v>436</v>
      </c>
      <c r="M31" s="127" t="s">
        <v>437</v>
      </c>
    </row>
    <row r="32" spans="1:15" s="2" customFormat="1" ht="15.75" customHeight="1" x14ac:dyDescent="0.25">
      <c r="A32" s="74"/>
      <c r="B32" s="129" t="s">
        <v>565</v>
      </c>
      <c r="C32" s="130"/>
      <c r="D32" s="130"/>
      <c r="E32" s="131"/>
      <c r="F32" s="108" t="s">
        <v>322</v>
      </c>
      <c r="G32" s="216" t="s">
        <v>565</v>
      </c>
      <c r="H32" s="217"/>
      <c r="I32" s="51" t="s">
        <v>322</v>
      </c>
      <c r="J32" s="144"/>
      <c r="K32" s="145"/>
      <c r="L32" s="145"/>
      <c r="M32" s="146" t="s">
        <v>524</v>
      </c>
      <c r="N32" s="149"/>
      <c r="O32" s="149"/>
    </row>
    <row r="33" spans="1:15" ht="27.75" customHeight="1" x14ac:dyDescent="0.25">
      <c r="A33" s="73" t="s">
        <v>579</v>
      </c>
      <c r="B33" s="177">
        <v>1</v>
      </c>
      <c r="C33" s="176" t="s">
        <v>663</v>
      </c>
      <c r="D33" s="177" t="s">
        <v>375</v>
      </c>
      <c r="E33" s="28" t="s">
        <v>563</v>
      </c>
      <c r="F33" s="29">
        <v>1535.83</v>
      </c>
      <c r="G33" s="31" t="s">
        <v>543</v>
      </c>
      <c r="H33" s="28" t="s">
        <v>0</v>
      </c>
      <c r="I33" s="29">
        <v>1535.83</v>
      </c>
      <c r="J33" s="30">
        <v>0.25369863584637642</v>
      </c>
      <c r="K33" s="30">
        <v>0</v>
      </c>
      <c r="L33" s="30">
        <v>0</v>
      </c>
      <c r="M33" s="56">
        <f t="shared" ref="M33" si="1">SUM(J33:L33)</f>
        <v>0.25369863584637642</v>
      </c>
    </row>
    <row r="34" spans="1:15" s="1" customFormat="1" ht="12" thickBot="1" x14ac:dyDescent="0.3">
      <c r="A34" s="73"/>
      <c r="C34" s="4"/>
      <c r="F34" s="3"/>
      <c r="G34" s="3"/>
      <c r="H34" s="3"/>
      <c r="I34" s="3"/>
      <c r="J34" s="5"/>
      <c r="K34" s="5"/>
      <c r="L34" s="5"/>
      <c r="M34" s="5"/>
      <c r="N34" s="148"/>
      <c r="O34" s="148"/>
    </row>
    <row r="35" spans="1:15" s="2" customFormat="1" ht="22.5" customHeight="1" thickBot="1" x14ac:dyDescent="0.3">
      <c r="A35" s="73"/>
      <c r="D35" s="260" t="s">
        <v>375</v>
      </c>
      <c r="E35" s="261"/>
      <c r="F35" s="263" t="s">
        <v>3</v>
      </c>
      <c r="G35" s="264"/>
      <c r="H35" s="265"/>
      <c r="I35" s="59" t="s">
        <v>681</v>
      </c>
      <c r="J35" s="82">
        <f>SUM(J32:J34)</f>
        <v>0.25369863584637642</v>
      </c>
      <c r="K35" s="82">
        <f>SUM(K32:K34)</f>
        <v>0</v>
      </c>
      <c r="L35" s="82">
        <f>SUM(L32:L34)</f>
        <v>0</v>
      </c>
      <c r="M35" s="82">
        <f>SUM(M32:M34)</f>
        <v>0.25369863584637642</v>
      </c>
      <c r="N35" s="163">
        <f>SUM(J35:L35)</f>
        <v>0.25369863584637642</v>
      </c>
      <c r="O35" s="164" t="b">
        <f>M35=N35</f>
        <v>1</v>
      </c>
    </row>
    <row r="36" spans="1:15" s="1" customFormat="1" x14ac:dyDescent="0.25">
      <c r="A36" s="74"/>
      <c r="C36" s="4"/>
      <c r="F36" s="3"/>
      <c r="G36" s="3"/>
      <c r="H36" s="3"/>
      <c r="I36" s="3"/>
      <c r="J36" s="5"/>
      <c r="K36" s="76">
        <f>SUM(K35:L35)</f>
        <v>0</v>
      </c>
      <c r="L36" s="5"/>
      <c r="M36" s="5"/>
      <c r="N36" s="149"/>
      <c r="O36" s="149"/>
    </row>
    <row r="37" spans="1:15" s="1" customFormat="1" x14ac:dyDescent="0.25">
      <c r="A37" s="73"/>
      <c r="C37" s="4"/>
      <c r="F37" s="3"/>
      <c r="G37" s="3"/>
      <c r="H37" s="3"/>
      <c r="I37" s="3"/>
      <c r="J37" s="5"/>
      <c r="K37" s="5"/>
      <c r="L37" s="5"/>
      <c r="M37" s="5"/>
      <c r="N37" s="148"/>
      <c r="O37" s="148"/>
    </row>
    <row r="38" spans="1:15" s="1" customFormat="1" x14ac:dyDescent="0.25">
      <c r="A38" s="73"/>
      <c r="C38" s="4"/>
      <c r="F38" s="3"/>
      <c r="G38" s="3"/>
      <c r="H38" s="3"/>
      <c r="I38" s="3"/>
      <c r="J38" s="5"/>
      <c r="K38" s="5"/>
      <c r="L38" s="5"/>
      <c r="M38" s="5"/>
      <c r="N38" s="148"/>
      <c r="O38" s="148"/>
    </row>
    <row r="39" spans="1:15" s="1" customFormat="1" ht="12" thickBot="1" x14ac:dyDescent="0.3">
      <c r="A39" s="73"/>
      <c r="C39" s="4"/>
      <c r="F39" s="3"/>
      <c r="G39" s="3"/>
      <c r="H39" s="3"/>
      <c r="I39" s="3"/>
      <c r="J39" s="5"/>
      <c r="K39" s="5"/>
      <c r="L39" s="5"/>
      <c r="M39" s="5"/>
      <c r="N39" s="148"/>
      <c r="O39" s="148"/>
    </row>
    <row r="40" spans="1:15" ht="30.75" customHeight="1" thickBot="1" x14ac:dyDescent="0.3">
      <c r="B40" s="123" t="s">
        <v>312</v>
      </c>
      <c r="C40" s="124" t="s">
        <v>313</v>
      </c>
      <c r="D40" s="124" t="s">
        <v>314</v>
      </c>
      <c r="E40" s="123" t="s">
        <v>315</v>
      </c>
      <c r="F40" s="125" t="s">
        <v>435</v>
      </c>
      <c r="G40" s="125" t="s">
        <v>317</v>
      </c>
      <c r="H40" s="125" t="s">
        <v>318</v>
      </c>
      <c r="I40" s="132" t="s">
        <v>750</v>
      </c>
      <c r="J40" s="127" t="s">
        <v>320</v>
      </c>
      <c r="K40" s="127" t="s">
        <v>2</v>
      </c>
      <c r="L40" s="127" t="s">
        <v>436</v>
      </c>
      <c r="M40" s="127" t="s">
        <v>437</v>
      </c>
    </row>
    <row r="41" spans="1:15" s="2" customFormat="1" ht="15.75" customHeight="1" x14ac:dyDescent="0.25">
      <c r="A41" s="74"/>
      <c r="B41" s="129" t="s">
        <v>565</v>
      </c>
      <c r="C41" s="130"/>
      <c r="D41" s="130"/>
      <c r="E41" s="131"/>
      <c r="F41" s="108" t="s">
        <v>322</v>
      </c>
      <c r="G41" s="216" t="s">
        <v>565</v>
      </c>
      <c r="H41" s="217"/>
      <c r="I41" s="51" t="s">
        <v>322</v>
      </c>
      <c r="J41" s="144"/>
      <c r="K41" s="145"/>
      <c r="L41" s="145"/>
      <c r="M41" s="146" t="s">
        <v>524</v>
      </c>
      <c r="N41" s="149"/>
      <c r="O41" s="149"/>
    </row>
    <row r="42" spans="1:15" ht="26.25" customHeight="1" x14ac:dyDescent="0.25">
      <c r="A42" s="74"/>
      <c r="B42" s="28">
        <v>1</v>
      </c>
      <c r="C42" s="35" t="s">
        <v>767</v>
      </c>
      <c r="D42" s="28" t="s">
        <v>414</v>
      </c>
      <c r="E42" s="28" t="s">
        <v>147</v>
      </c>
      <c r="F42" s="29">
        <v>1986.12</v>
      </c>
      <c r="G42" s="28" t="s">
        <v>1</v>
      </c>
      <c r="H42" s="28" t="s">
        <v>0</v>
      </c>
      <c r="I42" s="28">
        <v>1986.12</v>
      </c>
      <c r="J42" s="30">
        <v>98117693.753424644</v>
      </c>
      <c r="K42" s="30">
        <v>1415314.4581887783</v>
      </c>
      <c r="L42" s="30">
        <v>870962.54181122163</v>
      </c>
      <c r="M42" s="56">
        <f t="shared" ref="M42:M46" si="2">SUM(J42:L42)</f>
        <v>100403970.75342464</v>
      </c>
      <c r="N42" s="149"/>
      <c r="O42" s="149"/>
    </row>
    <row r="43" spans="1:15" ht="22.5" customHeight="1" x14ac:dyDescent="0.25">
      <c r="B43" s="128">
        <v>2</v>
      </c>
      <c r="C43" s="180" t="s">
        <v>664</v>
      </c>
      <c r="D43" s="178" t="s">
        <v>414</v>
      </c>
      <c r="E43" s="28" t="s">
        <v>151</v>
      </c>
      <c r="F43" s="179">
        <v>1680.84</v>
      </c>
      <c r="G43" s="31" t="s">
        <v>500</v>
      </c>
      <c r="H43" s="28" t="s">
        <v>6</v>
      </c>
      <c r="I43" s="29">
        <v>208.84</v>
      </c>
      <c r="J43" s="30">
        <v>3176823.7692397246</v>
      </c>
      <c r="K43" s="30">
        <v>200934.20848001505</v>
      </c>
      <c r="L43" s="30">
        <v>178607.79151998495</v>
      </c>
      <c r="M43" s="56">
        <f t="shared" si="2"/>
        <v>3556365.7692397246</v>
      </c>
    </row>
    <row r="44" spans="1:15" ht="26.25" customHeight="1" x14ac:dyDescent="0.25">
      <c r="A44" s="73" t="s">
        <v>587</v>
      </c>
      <c r="B44" s="28">
        <v>3</v>
      </c>
      <c r="C44" s="35" t="s">
        <v>572</v>
      </c>
      <c r="D44" s="28" t="s">
        <v>414</v>
      </c>
      <c r="E44" s="28" t="s">
        <v>564</v>
      </c>
      <c r="F44" s="29">
        <v>3412.98</v>
      </c>
      <c r="G44" s="31" t="s">
        <v>543</v>
      </c>
      <c r="H44" s="28" t="s">
        <v>0</v>
      </c>
      <c r="I44" s="29">
        <v>3412.98</v>
      </c>
      <c r="J44" s="30">
        <v>298635750</v>
      </c>
      <c r="K44" s="30">
        <v>37911395.870147496</v>
      </c>
      <c r="L44" s="30">
        <v>20492665.995605927</v>
      </c>
      <c r="M44" s="56">
        <f t="shared" si="2"/>
        <v>357039811.86575341</v>
      </c>
    </row>
    <row r="45" spans="1:15" ht="26.25" customHeight="1" x14ac:dyDescent="0.25">
      <c r="A45" s="73" t="s">
        <v>585</v>
      </c>
      <c r="B45" s="189">
        <v>4</v>
      </c>
      <c r="C45" s="221" t="s">
        <v>676</v>
      </c>
      <c r="D45" s="32" t="s">
        <v>414</v>
      </c>
      <c r="E45" s="28" t="s">
        <v>43</v>
      </c>
      <c r="F45" s="236">
        <v>4601.49</v>
      </c>
      <c r="G45" s="32" t="s">
        <v>778</v>
      </c>
      <c r="H45" s="28" t="s">
        <v>0</v>
      </c>
      <c r="I45" s="33">
        <v>1499.7</v>
      </c>
      <c r="J45" s="30">
        <v>0</v>
      </c>
      <c r="K45" s="30">
        <v>0</v>
      </c>
      <c r="L45" s="30">
        <v>0</v>
      </c>
      <c r="M45" s="56">
        <f>SUM(J45:L45)</f>
        <v>0</v>
      </c>
    </row>
    <row r="46" spans="1:15" ht="26.25" customHeight="1" x14ac:dyDescent="0.25">
      <c r="A46" s="73" t="s">
        <v>585</v>
      </c>
      <c r="B46" s="190"/>
      <c r="C46" s="223"/>
      <c r="D46" s="32" t="s">
        <v>414</v>
      </c>
      <c r="E46" s="28" t="s">
        <v>586</v>
      </c>
      <c r="F46" s="237"/>
      <c r="G46" s="32" t="s">
        <v>779</v>
      </c>
      <c r="H46" s="28" t="s">
        <v>6</v>
      </c>
      <c r="I46" s="33">
        <v>3101.79</v>
      </c>
      <c r="J46" s="30">
        <v>0.22397260367870331</v>
      </c>
      <c r="K46" s="30">
        <v>0</v>
      </c>
      <c r="L46" s="30">
        <v>0</v>
      </c>
      <c r="M46" s="56">
        <f t="shared" si="2"/>
        <v>0.22397260367870331</v>
      </c>
    </row>
    <row r="47" spans="1:15" s="1" customFormat="1" ht="12" thickBot="1" x14ac:dyDescent="0.3">
      <c r="A47" s="73"/>
      <c r="C47" s="4"/>
      <c r="F47" s="3"/>
      <c r="G47" s="3"/>
      <c r="H47" s="3"/>
      <c r="I47" s="3"/>
      <c r="J47" s="5"/>
      <c r="K47" s="5"/>
      <c r="L47" s="5"/>
      <c r="M47" s="5"/>
      <c r="N47" s="148"/>
      <c r="O47" s="148"/>
    </row>
    <row r="48" spans="1:15" s="2" customFormat="1" ht="22.5" customHeight="1" thickBot="1" x14ac:dyDescent="0.3">
      <c r="A48" s="73"/>
      <c r="D48" s="260" t="s">
        <v>414</v>
      </c>
      <c r="E48" s="261"/>
      <c r="F48" s="263" t="s">
        <v>3</v>
      </c>
      <c r="G48" s="264"/>
      <c r="H48" s="265"/>
      <c r="I48" s="59" t="s">
        <v>681</v>
      </c>
      <c r="J48" s="82">
        <f>SUM(J42:J47)</f>
        <v>399930267.74663699</v>
      </c>
      <c r="K48" s="82">
        <f>SUM(K42:K47)</f>
        <v>39527644.536816292</v>
      </c>
      <c r="L48" s="82">
        <f>SUM(L42:L47)</f>
        <v>21542236.328937132</v>
      </c>
      <c r="M48" s="82">
        <f>SUM(M42:M47)</f>
        <v>461000148.6123904</v>
      </c>
      <c r="N48" s="163">
        <f>SUM(J48:L48)</f>
        <v>461000148.6123904</v>
      </c>
      <c r="O48" s="164" t="b">
        <f>M48=N48</f>
        <v>1</v>
      </c>
    </row>
    <row r="49" spans="1:15" s="1" customFormat="1" x14ac:dyDescent="0.25">
      <c r="A49" s="73"/>
      <c r="C49" s="4"/>
      <c r="F49" s="3"/>
      <c r="G49" s="3"/>
      <c r="H49" s="3"/>
      <c r="I49" s="3"/>
      <c r="J49" s="5"/>
      <c r="K49" s="76">
        <f>SUM(K48:L48)</f>
        <v>61069880.865753427</v>
      </c>
      <c r="L49" s="5"/>
      <c r="M49" s="5"/>
      <c r="N49" s="148"/>
      <c r="O49" s="148"/>
    </row>
    <row r="50" spans="1:15" s="1" customFormat="1" x14ac:dyDescent="0.25">
      <c r="A50" s="73"/>
      <c r="C50" s="4"/>
      <c r="F50" s="3"/>
      <c r="G50" s="3"/>
      <c r="H50" s="3"/>
      <c r="I50" s="3"/>
      <c r="J50" s="5"/>
      <c r="K50" s="5"/>
      <c r="L50" s="5"/>
      <c r="M50" s="5"/>
      <c r="N50" s="148"/>
      <c r="O50" s="148"/>
    </row>
    <row r="51" spans="1:15" s="1" customFormat="1" x14ac:dyDescent="0.25">
      <c r="A51" s="73"/>
      <c r="C51" s="4"/>
      <c r="F51" s="3"/>
      <c r="G51" s="3"/>
      <c r="H51" s="3"/>
      <c r="I51" s="3"/>
      <c r="J51" s="5"/>
      <c r="K51" s="5"/>
      <c r="L51" s="5"/>
      <c r="M51" s="5"/>
      <c r="N51" s="148"/>
      <c r="O51" s="148"/>
    </row>
    <row r="52" spans="1:15" s="1" customFormat="1" ht="12" thickBot="1" x14ac:dyDescent="0.3">
      <c r="A52" s="73"/>
      <c r="C52" s="4"/>
      <c r="F52" s="3"/>
      <c r="G52" s="3"/>
      <c r="H52" s="3"/>
      <c r="I52" s="3"/>
      <c r="J52" s="5"/>
      <c r="K52" s="5"/>
      <c r="L52" s="5"/>
      <c r="M52" s="5"/>
      <c r="N52" s="148"/>
      <c r="O52" s="148"/>
    </row>
    <row r="53" spans="1:15" ht="30.75" customHeight="1" thickBot="1" x14ac:dyDescent="0.3">
      <c r="B53" s="123" t="s">
        <v>312</v>
      </c>
      <c r="C53" s="124" t="s">
        <v>313</v>
      </c>
      <c r="D53" s="124" t="s">
        <v>314</v>
      </c>
      <c r="E53" s="123" t="s">
        <v>315</v>
      </c>
      <c r="F53" s="125" t="s">
        <v>435</v>
      </c>
      <c r="G53" s="125" t="s">
        <v>317</v>
      </c>
      <c r="H53" s="125" t="s">
        <v>318</v>
      </c>
      <c r="I53" s="126" t="s">
        <v>319</v>
      </c>
      <c r="J53" s="127" t="s">
        <v>320</v>
      </c>
      <c r="K53" s="127" t="s">
        <v>2</v>
      </c>
      <c r="L53" s="127" t="s">
        <v>436</v>
      </c>
      <c r="M53" s="127" t="s">
        <v>437</v>
      </c>
    </row>
    <row r="54" spans="1:15" s="2" customFormat="1" ht="15.75" customHeight="1" x14ac:dyDescent="0.25">
      <c r="A54" s="73"/>
      <c r="B54" s="200" t="s">
        <v>565</v>
      </c>
      <c r="C54" s="266"/>
      <c r="D54" s="266"/>
      <c r="E54" s="201"/>
      <c r="F54" s="50" t="s">
        <v>322</v>
      </c>
      <c r="G54" s="200" t="s">
        <v>565</v>
      </c>
      <c r="H54" s="201"/>
      <c r="I54" s="51" t="s">
        <v>322</v>
      </c>
      <c r="J54" s="144"/>
      <c r="K54" s="145"/>
      <c r="L54" s="145"/>
      <c r="M54" s="146" t="s">
        <v>524</v>
      </c>
      <c r="N54" s="148"/>
      <c r="O54" s="148"/>
    </row>
    <row r="55" spans="1:15" ht="27" customHeight="1" x14ac:dyDescent="0.25">
      <c r="B55" s="28">
        <v>1</v>
      </c>
      <c r="C55" s="35" t="s">
        <v>665</v>
      </c>
      <c r="D55" s="28" t="s">
        <v>417</v>
      </c>
      <c r="E55" s="28" t="s">
        <v>139</v>
      </c>
      <c r="F55" s="29">
        <v>1812</v>
      </c>
      <c r="G55" s="28" t="s">
        <v>403</v>
      </c>
      <c r="H55" s="28" t="s">
        <v>0</v>
      </c>
      <c r="I55" s="29">
        <v>906</v>
      </c>
      <c r="J55" s="30">
        <v>89262724.958904102</v>
      </c>
      <c r="K55" s="30">
        <v>63848468.154919133</v>
      </c>
      <c r="L55" s="30">
        <v>74471119.064258948</v>
      </c>
      <c r="M55" s="56">
        <f>SUM(J55:L55)</f>
        <v>227582312.17808217</v>
      </c>
    </row>
    <row r="56" spans="1:15" ht="22.5" customHeight="1" x14ac:dyDescent="0.25">
      <c r="B56" s="224">
        <v>2</v>
      </c>
      <c r="C56" s="202" t="s">
        <v>666</v>
      </c>
      <c r="D56" s="224" t="s">
        <v>417</v>
      </c>
      <c r="E56" s="28" t="s">
        <v>140</v>
      </c>
      <c r="F56" s="236">
        <v>2407</v>
      </c>
      <c r="G56" s="28" t="s">
        <v>522</v>
      </c>
      <c r="H56" s="28" t="s">
        <v>0</v>
      </c>
      <c r="I56" s="29">
        <v>1140</v>
      </c>
      <c r="J56" s="30">
        <v>57317626.938630149</v>
      </c>
      <c r="K56" s="30">
        <v>32794091.513559118</v>
      </c>
      <c r="L56" s="30">
        <v>35447182.418057323</v>
      </c>
      <c r="M56" s="56">
        <f>SUM(J56:L56)</f>
        <v>125558900.87024659</v>
      </c>
    </row>
    <row r="57" spans="1:15" ht="22.5" customHeight="1" x14ac:dyDescent="0.25">
      <c r="B57" s="225"/>
      <c r="C57" s="192"/>
      <c r="D57" s="225"/>
      <c r="E57" s="28" t="s">
        <v>141</v>
      </c>
      <c r="F57" s="237"/>
      <c r="G57" s="28" t="s">
        <v>346</v>
      </c>
      <c r="H57" s="28" t="s">
        <v>6</v>
      </c>
      <c r="I57" s="29">
        <v>1117</v>
      </c>
      <c r="J57" s="30">
        <v>69934582.595505118</v>
      </c>
      <c r="K57" s="30">
        <v>92572896.898417592</v>
      </c>
      <c r="L57" s="30">
        <v>51175570.621359788</v>
      </c>
      <c r="M57" s="56">
        <f>SUM(J57:L57)</f>
        <v>213683050.11528251</v>
      </c>
    </row>
    <row r="58" spans="1:15" ht="28.5" customHeight="1" x14ac:dyDescent="0.25">
      <c r="B58" s="28">
        <v>3</v>
      </c>
      <c r="C58" s="35" t="s">
        <v>667</v>
      </c>
      <c r="D58" s="28" t="s">
        <v>417</v>
      </c>
      <c r="E58" s="28" t="s">
        <v>518</v>
      </c>
      <c r="F58" s="29">
        <v>3245.08</v>
      </c>
      <c r="G58" s="28" t="s">
        <v>521</v>
      </c>
      <c r="H58" s="28" t="s">
        <v>0</v>
      </c>
      <c r="I58" s="29">
        <v>3245.08</v>
      </c>
      <c r="J58" s="30">
        <v>279774362.35616446</v>
      </c>
      <c r="K58" s="30">
        <v>173550012.17467141</v>
      </c>
      <c r="L58" s="30">
        <v>35606971.506835431</v>
      </c>
      <c r="M58" s="56">
        <f>SUM(J58:L58)</f>
        <v>488931346.03767133</v>
      </c>
    </row>
    <row r="59" spans="1:15" s="1" customFormat="1" ht="12" thickBot="1" x14ac:dyDescent="0.3">
      <c r="A59" s="73"/>
      <c r="C59" s="4"/>
      <c r="F59" s="3"/>
      <c r="G59" s="3"/>
      <c r="H59" s="3"/>
      <c r="I59" s="3"/>
      <c r="J59" s="5"/>
      <c r="K59" s="5"/>
      <c r="L59" s="5"/>
      <c r="M59" s="5"/>
      <c r="N59" s="148"/>
      <c r="O59" s="148"/>
    </row>
    <row r="60" spans="1:15" s="2" customFormat="1" ht="22.5" customHeight="1" thickBot="1" x14ac:dyDescent="0.3">
      <c r="A60" s="73"/>
      <c r="D60" s="260" t="s">
        <v>417</v>
      </c>
      <c r="E60" s="261"/>
      <c r="F60" s="263" t="s">
        <v>3</v>
      </c>
      <c r="G60" s="264"/>
      <c r="H60" s="265"/>
      <c r="I60" s="59" t="s">
        <v>681</v>
      </c>
      <c r="J60" s="82">
        <f>SUM(J54:J59)</f>
        <v>496289296.84920382</v>
      </c>
      <c r="K60" s="82">
        <f>SUM(K54:K59)</f>
        <v>362765468.74156725</v>
      </c>
      <c r="L60" s="82">
        <f>SUM(L54:L59)</f>
        <v>196700843.61051148</v>
      </c>
      <c r="M60" s="82">
        <f>SUM(M54:M59)</f>
        <v>1055755609.2012826</v>
      </c>
      <c r="N60" s="163">
        <f>SUM(J60:L60)</f>
        <v>1055755609.2012825</v>
      </c>
      <c r="O60" s="164" t="b">
        <f>M60=N60</f>
        <v>1</v>
      </c>
    </row>
    <row r="61" spans="1:15" s="1" customFormat="1" x14ac:dyDescent="0.25">
      <c r="A61" s="73"/>
      <c r="C61" s="4"/>
      <c r="F61" s="3"/>
      <c r="J61" s="5"/>
      <c r="K61" s="76">
        <f>SUM(K60:L60)</f>
        <v>559466312.35207868</v>
      </c>
      <c r="L61" s="5"/>
      <c r="M61" s="5"/>
      <c r="N61" s="148"/>
      <c r="O61" s="148"/>
    </row>
    <row r="62" spans="1:15" s="1" customFormat="1" x14ac:dyDescent="0.25">
      <c r="A62" s="73"/>
      <c r="C62" s="4"/>
      <c r="F62" s="3"/>
      <c r="J62" s="5"/>
      <c r="K62" s="76"/>
      <c r="L62" s="5"/>
      <c r="M62" s="5"/>
      <c r="N62" s="148"/>
      <c r="O62" s="148"/>
    </row>
    <row r="63" spans="1:15" s="1" customFormat="1" x14ac:dyDescent="0.25">
      <c r="A63" s="73"/>
      <c r="C63" s="4"/>
      <c r="F63" s="3"/>
      <c r="J63" s="5"/>
      <c r="K63" s="76"/>
      <c r="L63" s="5"/>
      <c r="M63" s="5"/>
      <c r="N63" s="148"/>
      <c r="O63" s="148"/>
    </row>
    <row r="64" spans="1:15" s="1" customFormat="1" ht="12" thickBot="1" x14ac:dyDescent="0.3">
      <c r="A64" s="73"/>
      <c r="C64" s="4"/>
      <c r="F64" s="3"/>
      <c r="J64" s="5"/>
      <c r="K64" s="5"/>
      <c r="L64" s="5"/>
      <c r="M64" s="5"/>
      <c r="N64" s="148"/>
      <c r="O64" s="148"/>
    </row>
    <row r="65" spans="1:15" s="2" customFormat="1" ht="22.5" customHeight="1" thickBot="1" x14ac:dyDescent="0.3">
      <c r="A65" s="73"/>
      <c r="C65" s="254" t="s">
        <v>749</v>
      </c>
      <c r="D65" s="255"/>
      <c r="E65" s="256"/>
      <c r="F65" s="260" t="s">
        <v>475</v>
      </c>
      <c r="G65" s="262"/>
      <c r="H65" s="261"/>
      <c r="I65" s="59" t="s">
        <v>681</v>
      </c>
      <c r="J65" s="82">
        <f>SUM(J26+J35+J48+J60)</f>
        <v>1593104331.3780191</v>
      </c>
      <c r="K65" s="82">
        <f>SUM(K26+K35+K48+K60)</f>
        <v>805706083.62759829</v>
      </c>
      <c r="L65" s="82">
        <f>SUM(L26+L35+L48+L60)</f>
        <v>450949522.04665864</v>
      </c>
      <c r="M65" s="82">
        <f>SUM(J65+K66)</f>
        <v>2849759937.0522757</v>
      </c>
      <c r="N65" s="148"/>
      <c r="O65" s="148"/>
    </row>
    <row r="66" spans="1:15" ht="22.5" customHeight="1" thickBot="1" x14ac:dyDescent="0.3">
      <c r="B66" s="2"/>
      <c r="C66" s="257"/>
      <c r="D66" s="258"/>
      <c r="E66" s="259"/>
      <c r="F66" s="260" t="s">
        <v>523</v>
      </c>
      <c r="G66" s="262"/>
      <c r="H66" s="261"/>
      <c r="I66" s="208" t="s">
        <v>681</v>
      </c>
      <c r="J66" s="209"/>
      <c r="K66" s="83">
        <f>SUM(K65+L65)</f>
        <v>1256655605.6742568</v>
      </c>
      <c r="L66" s="84"/>
      <c r="M66" s="79" t="s">
        <v>565</v>
      </c>
    </row>
    <row r="67" spans="1:15" x14ac:dyDescent="0.25">
      <c r="B67" s="2"/>
    </row>
    <row r="68" spans="1:15" x14ac:dyDescent="0.25">
      <c r="B68" s="2"/>
    </row>
    <row r="69" spans="1:15" x14ac:dyDescent="0.25">
      <c r="B69" s="2"/>
    </row>
    <row r="70" spans="1:15" hidden="1" x14ac:dyDescent="0.25">
      <c r="B70" s="2"/>
    </row>
    <row r="71" spans="1:15" hidden="1" x14ac:dyDescent="0.25">
      <c r="B71" s="2"/>
    </row>
    <row r="72" spans="1:15" hidden="1" x14ac:dyDescent="0.25">
      <c r="B72" s="2"/>
    </row>
    <row r="73" spans="1:15" hidden="1" x14ac:dyDescent="0.25">
      <c r="B73" s="2"/>
    </row>
    <row r="74" spans="1:15" hidden="1" x14ac:dyDescent="0.25">
      <c r="B74" s="2"/>
    </row>
    <row r="75" spans="1:15" hidden="1" x14ac:dyDescent="0.25">
      <c r="B75" s="2"/>
    </row>
    <row r="76" spans="1:15" hidden="1" x14ac:dyDescent="0.25">
      <c r="B76" s="2"/>
    </row>
    <row r="77" spans="1:15" hidden="1" x14ac:dyDescent="0.25">
      <c r="B77" s="2"/>
    </row>
    <row r="78" spans="1:15" hidden="1" x14ac:dyDescent="0.25">
      <c r="A78" s="74"/>
      <c r="B78" s="2"/>
      <c r="N78" s="149"/>
      <c r="O78" s="149"/>
    </row>
    <row r="79" spans="1:15" hidden="1" x14ac:dyDescent="0.25">
      <c r="B79" s="2"/>
    </row>
    <row r="80" spans="1:15" hidden="1" x14ac:dyDescent="0.25">
      <c r="B80" s="2"/>
    </row>
    <row r="81" spans="1:15" hidden="1" x14ac:dyDescent="0.25">
      <c r="B81" s="2"/>
    </row>
    <row r="82" spans="1:15" hidden="1" x14ac:dyDescent="0.25">
      <c r="B82" s="2"/>
    </row>
    <row r="83" spans="1:15" hidden="1" x14ac:dyDescent="0.25">
      <c r="B83" s="2"/>
    </row>
    <row r="84" spans="1:15" hidden="1" x14ac:dyDescent="0.25">
      <c r="A84" s="74"/>
      <c r="B84" s="2"/>
      <c r="N84" s="149"/>
      <c r="O84" s="149"/>
    </row>
    <row r="85" spans="1:15" hidden="1" x14ac:dyDescent="0.25">
      <c r="B85" s="2"/>
    </row>
    <row r="86" spans="1:15" hidden="1" x14ac:dyDescent="0.25">
      <c r="B86" s="2"/>
    </row>
    <row r="87" spans="1:15" hidden="1" x14ac:dyDescent="0.25">
      <c r="B87" s="2"/>
    </row>
    <row r="88" spans="1:15" hidden="1" x14ac:dyDescent="0.25">
      <c r="B88" s="2"/>
    </row>
    <row r="89" spans="1:15" hidden="1" x14ac:dyDescent="0.25">
      <c r="B89" s="2"/>
    </row>
    <row r="90" spans="1:15" hidden="1" x14ac:dyDescent="0.25">
      <c r="B90" s="2"/>
    </row>
    <row r="91" spans="1:15" hidden="1" x14ac:dyDescent="0.25">
      <c r="B91" s="2"/>
    </row>
    <row r="92" spans="1:15" hidden="1" x14ac:dyDescent="0.25">
      <c r="B92" s="2"/>
    </row>
    <row r="93" spans="1:15" hidden="1" x14ac:dyDescent="0.25">
      <c r="A93" s="74"/>
      <c r="B93" s="2"/>
      <c r="N93" s="149"/>
      <c r="O93" s="149"/>
    </row>
    <row r="94" spans="1:15" hidden="1" x14ac:dyDescent="0.25">
      <c r="B94" s="2"/>
    </row>
    <row r="95" spans="1:15" hidden="1" x14ac:dyDescent="0.25">
      <c r="B95" s="2"/>
    </row>
    <row r="96" spans="1:15" hidden="1" x14ac:dyDescent="0.25">
      <c r="B96" s="2"/>
    </row>
    <row r="97" spans="1:15" hidden="1" x14ac:dyDescent="0.25">
      <c r="B97" s="2"/>
    </row>
    <row r="98" spans="1:15" hidden="1" x14ac:dyDescent="0.25">
      <c r="B98" s="2"/>
    </row>
    <row r="99" spans="1:15" hidden="1" x14ac:dyDescent="0.25">
      <c r="A99" s="74"/>
      <c r="B99" s="2"/>
      <c r="N99" s="149"/>
      <c r="O99" s="149"/>
    </row>
    <row r="100" spans="1:15" hidden="1" x14ac:dyDescent="0.25">
      <c r="B100" s="2"/>
    </row>
    <row r="101" spans="1:15" hidden="1" x14ac:dyDescent="0.25">
      <c r="B101" s="2"/>
    </row>
    <row r="102" spans="1:15" hidden="1" x14ac:dyDescent="0.25">
      <c r="B102" s="2"/>
    </row>
    <row r="103" spans="1:15" hidden="1" x14ac:dyDescent="0.25">
      <c r="A103" s="74"/>
      <c r="B103" s="2"/>
      <c r="N103" s="149"/>
      <c r="O103" s="149"/>
    </row>
    <row r="104" spans="1:15" hidden="1" x14ac:dyDescent="0.25">
      <c r="B104" s="2"/>
    </row>
    <row r="105" spans="1:15" x14ac:dyDescent="0.25"/>
    <row r="106" spans="1:15" x14ac:dyDescent="0.25"/>
    <row r="107" spans="1:15" x14ac:dyDescent="0.25"/>
    <row r="108" spans="1:15" x14ac:dyDescent="0.25"/>
    <row r="109" spans="1:15" hidden="1" x14ac:dyDescent="0.25">
      <c r="A109" s="74"/>
      <c r="N109" s="149"/>
      <c r="O109" s="149"/>
    </row>
    <row r="110" spans="1:15" x14ac:dyDescent="0.25"/>
    <row r="111" spans="1:15" x14ac:dyDescent="0.25"/>
    <row r="112" spans="1:15" x14ac:dyDescent="0.25"/>
    <row r="113" spans="1:15" hidden="1" x14ac:dyDescent="0.25">
      <c r="A113" s="74"/>
      <c r="N113" s="149"/>
      <c r="O113" s="149"/>
    </row>
    <row r="114" spans="1:15" x14ac:dyDescent="0.25"/>
    <row r="115" spans="1:15" x14ac:dyDescent="0.25"/>
    <row r="116" spans="1:15" x14ac:dyDescent="0.25"/>
    <row r="117" spans="1:15" x14ac:dyDescent="0.25"/>
    <row r="118" spans="1:15" x14ac:dyDescent="0.25"/>
    <row r="119" spans="1:15" hidden="1" x14ac:dyDescent="0.25">
      <c r="A119" s="74"/>
      <c r="N119" s="149"/>
      <c r="O119" s="149"/>
    </row>
    <row r="120" spans="1:15" x14ac:dyDescent="0.25"/>
    <row r="122" spans="1:15" x14ac:dyDescent="0.25"/>
    <row r="123" spans="1:15" x14ac:dyDescent="0.25"/>
    <row r="124" spans="1:15" x14ac:dyDescent="0.25"/>
    <row r="125" spans="1:15" x14ac:dyDescent="0.25"/>
    <row r="126" spans="1:15" x14ac:dyDescent="0.25"/>
    <row r="127" spans="1:15" x14ac:dyDescent="0.25"/>
    <row r="128" spans="1:15" hidden="1" x14ac:dyDescent="0.25">
      <c r="A128" s="74"/>
      <c r="N128" s="149"/>
      <c r="O128" s="149"/>
    </row>
    <row r="129" spans="1:15" x14ac:dyDescent="0.25"/>
    <row r="130" spans="1:15" hidden="1" x14ac:dyDescent="0.25">
      <c r="D130" s="9"/>
      <c r="E130" s="9"/>
      <c r="F130" s="10"/>
      <c r="G130" s="9"/>
      <c r="H130" s="9"/>
      <c r="I130" s="9"/>
      <c r="J130" s="12"/>
      <c r="K130" s="12"/>
      <c r="L130" s="12"/>
      <c r="M130" s="12"/>
    </row>
    <row r="131" spans="1:15" hidden="1" x14ac:dyDescent="0.25">
      <c r="D131" s="9"/>
      <c r="E131" s="9"/>
      <c r="F131" s="10"/>
      <c r="G131" s="9"/>
      <c r="H131" s="9"/>
      <c r="I131" s="9"/>
      <c r="J131" s="12"/>
      <c r="K131" s="12"/>
      <c r="L131" s="12"/>
      <c r="M131" s="12"/>
    </row>
    <row r="132" spans="1:15" hidden="1" x14ac:dyDescent="0.25">
      <c r="D132" s="13"/>
      <c r="E132" s="13"/>
      <c r="F132" s="16"/>
      <c r="G132" s="13"/>
      <c r="H132" s="13"/>
      <c r="I132" s="13"/>
      <c r="J132" s="18"/>
      <c r="K132" s="18"/>
      <c r="L132" s="18"/>
      <c r="M132" s="18"/>
    </row>
    <row r="133" spans="1:15" hidden="1" x14ac:dyDescent="0.25">
      <c r="D133" s="13"/>
      <c r="E133" s="13"/>
      <c r="F133" s="16"/>
      <c r="G133" s="13"/>
      <c r="H133" s="13"/>
      <c r="I133" s="13"/>
      <c r="J133" s="18"/>
      <c r="K133" s="18"/>
      <c r="L133" s="18"/>
      <c r="M133" s="18"/>
    </row>
    <row r="134" spans="1:15" hidden="1" x14ac:dyDescent="0.25">
      <c r="A134" s="74"/>
      <c r="D134" s="13"/>
      <c r="E134" s="13"/>
      <c r="F134" s="16"/>
      <c r="G134" s="13"/>
      <c r="H134" s="13"/>
      <c r="I134" s="13"/>
      <c r="J134" s="18"/>
      <c r="K134" s="18"/>
      <c r="L134" s="18"/>
      <c r="M134" s="18"/>
      <c r="N134" s="149"/>
      <c r="O134" s="149"/>
    </row>
    <row r="135" spans="1:15" hidden="1" x14ac:dyDescent="0.25">
      <c r="D135" s="13"/>
      <c r="E135" s="13"/>
      <c r="F135" s="16"/>
      <c r="G135" s="13"/>
      <c r="H135" s="13"/>
      <c r="I135" s="13"/>
      <c r="J135" s="18"/>
      <c r="K135" s="18"/>
      <c r="L135" s="18"/>
      <c r="M135" s="18"/>
    </row>
    <row r="136" spans="1:15" hidden="1" x14ac:dyDescent="0.25">
      <c r="D136" s="13"/>
      <c r="E136" s="13"/>
      <c r="F136" s="16"/>
      <c r="G136" s="13"/>
      <c r="H136" s="13"/>
      <c r="I136" s="13"/>
      <c r="J136" s="18"/>
      <c r="K136" s="18"/>
      <c r="L136" s="18"/>
      <c r="M136" s="18"/>
    </row>
    <row r="137" spans="1:15" hidden="1" x14ac:dyDescent="0.25">
      <c r="A137" s="74"/>
      <c r="D137" s="13"/>
      <c r="E137" s="13"/>
      <c r="F137" s="16"/>
      <c r="G137" s="13"/>
      <c r="H137" s="13"/>
      <c r="I137" s="13"/>
      <c r="J137" s="18"/>
      <c r="K137" s="18"/>
      <c r="L137" s="18"/>
      <c r="M137" s="18"/>
      <c r="N137" s="149"/>
      <c r="O137" s="149"/>
    </row>
    <row r="138" spans="1:15" hidden="1" x14ac:dyDescent="0.25">
      <c r="D138" s="13"/>
      <c r="E138" s="13"/>
      <c r="F138" s="16"/>
      <c r="G138" s="13"/>
      <c r="H138" s="13"/>
      <c r="I138" s="13"/>
      <c r="J138" s="18"/>
      <c r="K138" s="18"/>
      <c r="L138" s="18"/>
      <c r="M138" s="18"/>
    </row>
    <row r="139" spans="1:15" hidden="1" x14ac:dyDescent="0.25">
      <c r="D139" s="13"/>
      <c r="E139" s="13"/>
      <c r="F139" s="16"/>
      <c r="G139" s="13"/>
      <c r="H139" s="13"/>
      <c r="I139" s="13"/>
      <c r="J139" s="18"/>
      <c r="K139" s="18"/>
      <c r="L139" s="18"/>
      <c r="M139" s="18"/>
    </row>
    <row r="140" spans="1:15" hidden="1" x14ac:dyDescent="0.25">
      <c r="D140" s="13"/>
      <c r="E140" s="13"/>
      <c r="F140" s="16"/>
      <c r="G140" s="13"/>
      <c r="H140" s="13"/>
      <c r="I140" s="13"/>
      <c r="J140" s="18"/>
      <c r="K140" s="18"/>
      <c r="L140" s="18"/>
      <c r="M140" s="18"/>
    </row>
    <row r="141" spans="1:15" hidden="1" x14ac:dyDescent="0.25">
      <c r="D141" s="13"/>
      <c r="E141" s="13"/>
      <c r="F141" s="16"/>
      <c r="G141" s="13"/>
      <c r="H141" s="13"/>
      <c r="I141" s="13"/>
      <c r="J141" s="18"/>
      <c r="K141" s="18"/>
      <c r="L141" s="18"/>
      <c r="M141" s="18"/>
    </row>
    <row r="142" spans="1:15" hidden="1" x14ac:dyDescent="0.25">
      <c r="A142" s="74"/>
      <c r="D142" s="13"/>
      <c r="E142" s="13"/>
      <c r="F142" s="16"/>
      <c r="G142" s="13"/>
      <c r="H142" s="13"/>
      <c r="I142" s="13"/>
      <c r="J142" s="18"/>
      <c r="K142" s="18"/>
      <c r="L142" s="18"/>
      <c r="M142" s="18"/>
      <c r="N142" s="149"/>
      <c r="O142" s="149"/>
    </row>
    <row r="143" spans="1:15" hidden="1" x14ac:dyDescent="0.25">
      <c r="A143" s="74"/>
      <c r="D143" s="13"/>
      <c r="E143" s="13"/>
      <c r="F143" s="16"/>
      <c r="G143" s="13"/>
      <c r="H143" s="13"/>
      <c r="I143" s="13"/>
      <c r="J143" s="18"/>
      <c r="K143" s="18"/>
      <c r="L143" s="18"/>
      <c r="M143" s="18"/>
      <c r="N143" s="149"/>
      <c r="O143" s="149"/>
    </row>
    <row r="144" spans="1:15" hidden="1" x14ac:dyDescent="0.25">
      <c r="D144" s="13"/>
      <c r="E144" s="13"/>
      <c r="F144" s="16"/>
      <c r="G144" s="13"/>
      <c r="H144" s="13"/>
      <c r="I144" s="13"/>
      <c r="J144" s="18"/>
      <c r="K144" s="18"/>
      <c r="L144" s="18"/>
      <c r="M144" s="18"/>
    </row>
    <row r="145" spans="4:13" hidden="1" x14ac:dyDescent="0.25">
      <c r="D145" s="13"/>
      <c r="E145" s="13"/>
      <c r="F145" s="16"/>
      <c r="G145" s="13"/>
      <c r="H145" s="13"/>
      <c r="I145" s="13"/>
      <c r="J145" s="18"/>
      <c r="K145" s="18"/>
      <c r="L145" s="18"/>
      <c r="M145" s="18"/>
    </row>
    <row r="146" spans="4:13" hidden="1" x14ac:dyDescent="0.25">
      <c r="D146" s="13"/>
      <c r="E146" s="13"/>
      <c r="F146" s="16"/>
      <c r="G146" s="13"/>
      <c r="H146" s="13"/>
      <c r="I146" s="13"/>
      <c r="J146" s="18"/>
      <c r="K146" s="18"/>
      <c r="L146" s="18"/>
      <c r="M146" s="18"/>
    </row>
    <row r="147" spans="4:13" hidden="1" x14ac:dyDescent="0.25">
      <c r="D147" s="13"/>
      <c r="E147" s="13"/>
      <c r="F147" s="16"/>
      <c r="G147" s="13"/>
      <c r="H147" s="13"/>
      <c r="I147" s="13"/>
      <c r="J147" s="18"/>
      <c r="K147" s="18"/>
      <c r="L147" s="18"/>
      <c r="M147" s="18"/>
    </row>
    <row r="148" spans="4:13" hidden="1" x14ac:dyDescent="0.25">
      <c r="D148" s="13"/>
      <c r="E148" s="13"/>
      <c r="F148" s="16"/>
      <c r="G148" s="13"/>
      <c r="H148" s="13"/>
      <c r="I148" s="13"/>
      <c r="J148" s="18"/>
      <c r="K148" s="18"/>
      <c r="L148" s="18"/>
      <c r="M148" s="18"/>
    </row>
    <row r="149" spans="4:13" hidden="1" x14ac:dyDescent="0.25">
      <c r="D149" s="13"/>
      <c r="E149" s="13"/>
      <c r="F149" s="16"/>
      <c r="G149" s="13"/>
      <c r="H149" s="13"/>
      <c r="I149" s="13"/>
      <c r="J149" s="18"/>
      <c r="K149" s="18"/>
      <c r="L149" s="18"/>
      <c r="M149" s="18"/>
    </row>
    <row r="150" spans="4:13" hidden="1" x14ac:dyDescent="0.25">
      <c r="D150" s="13"/>
      <c r="E150" s="13"/>
      <c r="F150" s="16"/>
      <c r="G150" s="13"/>
      <c r="H150" s="13"/>
      <c r="I150" s="13"/>
      <c r="J150" s="18"/>
      <c r="K150" s="18"/>
      <c r="L150" s="18"/>
      <c r="M150" s="18"/>
    </row>
    <row r="151" spans="4:13" hidden="1" x14ac:dyDescent="0.25">
      <c r="D151" s="13"/>
      <c r="E151" s="13"/>
      <c r="F151" s="16"/>
      <c r="G151" s="13"/>
      <c r="H151" s="13"/>
      <c r="I151" s="13"/>
      <c r="J151" s="18"/>
      <c r="K151" s="18"/>
      <c r="L151" s="18"/>
      <c r="M151" s="18"/>
    </row>
    <row r="152" spans="4:13" hidden="1" x14ac:dyDescent="0.25">
      <c r="D152" s="13"/>
      <c r="E152" s="13"/>
      <c r="F152" s="16"/>
      <c r="G152" s="13"/>
      <c r="H152" s="13"/>
      <c r="I152" s="13"/>
      <c r="J152" s="18"/>
      <c r="K152" s="18"/>
      <c r="L152" s="18"/>
      <c r="M152" s="18"/>
    </row>
    <row r="153" spans="4:13" hidden="1" x14ac:dyDescent="0.25">
      <c r="D153" s="13"/>
      <c r="E153" s="13"/>
      <c r="F153" s="16"/>
      <c r="G153" s="13"/>
      <c r="H153" s="13"/>
      <c r="I153" s="13"/>
      <c r="J153" s="18"/>
      <c r="K153" s="18"/>
      <c r="L153" s="18"/>
      <c r="M153" s="18"/>
    </row>
    <row r="154" spans="4:13" hidden="1" x14ac:dyDescent="0.25">
      <c r="D154" s="13"/>
      <c r="E154" s="13"/>
      <c r="F154" s="16"/>
      <c r="G154" s="13"/>
      <c r="H154" s="13"/>
      <c r="I154" s="13"/>
      <c r="J154" s="18"/>
      <c r="K154" s="18"/>
      <c r="L154" s="18"/>
      <c r="M154" s="18"/>
    </row>
    <row r="155" spans="4:13" x14ac:dyDescent="0.25"/>
    <row r="156" spans="4:13" x14ac:dyDescent="0.25"/>
    <row r="157" spans="4:13" x14ac:dyDescent="0.25"/>
    <row r="158" spans="4:13" x14ac:dyDescent="0.25"/>
    <row r="159" spans="4:13" x14ac:dyDescent="0.25"/>
    <row r="160" spans="4:13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</sheetData>
  <mergeCells count="41">
    <mergeCell ref="F9:F11"/>
    <mergeCell ref="G5:H5"/>
    <mergeCell ref="G32:H32"/>
    <mergeCell ref="B6:B7"/>
    <mergeCell ref="D6:D7"/>
    <mergeCell ref="F6:F7"/>
    <mergeCell ref="C9:C11"/>
    <mergeCell ref="B9:B11"/>
    <mergeCell ref="D9:D11"/>
    <mergeCell ref="C6:C7"/>
    <mergeCell ref="B20:B21"/>
    <mergeCell ref="B17:B19"/>
    <mergeCell ref="D17:D19"/>
    <mergeCell ref="D20:D21"/>
    <mergeCell ref="C23:C24"/>
    <mergeCell ref="B23:B24"/>
    <mergeCell ref="C17:C19"/>
    <mergeCell ref="C20:C21"/>
    <mergeCell ref="F17:F19"/>
    <mergeCell ref="C56:C57"/>
    <mergeCell ref="C45:C46"/>
    <mergeCell ref="F45:F46"/>
    <mergeCell ref="D26:E26"/>
    <mergeCell ref="D35:E35"/>
    <mergeCell ref="F26:H26"/>
    <mergeCell ref="F35:H35"/>
    <mergeCell ref="G41:H41"/>
    <mergeCell ref="B45:B46"/>
    <mergeCell ref="D56:D57"/>
    <mergeCell ref="F56:F57"/>
    <mergeCell ref="G54:H54"/>
    <mergeCell ref="F48:H48"/>
    <mergeCell ref="B54:E54"/>
    <mergeCell ref="D48:E48"/>
    <mergeCell ref="B56:B57"/>
    <mergeCell ref="I66:J66"/>
    <mergeCell ref="C65:E66"/>
    <mergeCell ref="D60:E60"/>
    <mergeCell ref="F66:H66"/>
    <mergeCell ref="F65:H65"/>
    <mergeCell ref="F60:H60"/>
  </mergeCells>
  <dataValidations disablePrompts="1" count="1">
    <dataValidation type="custom" allowBlank="1" showInputMessage="1" showErrorMessage="1" sqref="J48:M49 J60:M61 I65:M66 J26:M27 J35:M36">
      <formula1>" "</formula1>
    </dataValidation>
  </dataValidations>
  <pageMargins left="0.7" right="0.7" top="0.75" bottom="0.75" header="0.3" footer="0.3"/>
  <pageSetup scale="55" orientation="landscape" verticalDpi="0" r:id="rId1"/>
  <rowBreaks count="1" manualBreakCount="1">
    <brk id="27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39997558519241921"/>
  </sheetPr>
  <dimension ref="A2:WWH243"/>
  <sheetViews>
    <sheetView showGridLines="0" workbookViewId="0">
      <pane ySplit="5" topLeftCell="A225" activePane="bottomLeft" state="frozen"/>
      <selection pane="bottomLeft" activeCell="C224" sqref="C224:C225"/>
    </sheetView>
  </sheetViews>
  <sheetFormatPr defaultColWidth="0" defaultRowHeight="11.25" x14ac:dyDescent="0.25"/>
  <cols>
    <col min="1" max="1" width="2.85546875" style="1" customWidth="1"/>
    <col min="2" max="2" width="4.7109375" style="1" customWidth="1"/>
    <col min="3" max="3" width="35.140625" style="4" customWidth="1"/>
    <col min="4" max="4" width="11.140625" style="1" customWidth="1"/>
    <col min="5" max="5" width="7.85546875" style="1" customWidth="1"/>
    <col min="6" max="6" width="13.5703125" style="3" customWidth="1"/>
    <col min="7" max="7" width="13.7109375" style="1" customWidth="1"/>
    <col min="8" max="8" width="8.42578125" style="1" customWidth="1"/>
    <col min="9" max="9" width="10" style="1" customWidth="1"/>
    <col min="10" max="10" width="16" style="5" customWidth="1"/>
    <col min="11" max="11" width="16" style="5" bestFit="1" customWidth="1"/>
    <col min="12" max="12" width="14.85546875" style="5" bestFit="1" customWidth="1"/>
    <col min="13" max="13" width="16" style="5" bestFit="1" customWidth="1"/>
    <col min="14" max="14" width="12.7109375" style="148" customWidth="1"/>
    <col min="15" max="15" width="5.140625" style="148" customWidth="1"/>
    <col min="16" max="258" width="9.140625" style="1" hidden="1"/>
    <col min="259" max="259" width="4.28515625" style="1" hidden="1"/>
    <col min="260" max="260" width="32.140625" style="1" hidden="1"/>
    <col min="261" max="261" width="12.5703125" style="1" hidden="1"/>
    <col min="262" max="262" width="7.140625" style="1" hidden="1"/>
    <col min="263" max="263" width="11.28515625" style="1" hidden="1"/>
    <col min="264" max="264" width="10.140625" style="1" hidden="1"/>
    <col min="265" max="265" width="5" style="1" hidden="1"/>
    <col min="266" max="266" width="9.5703125" style="1" hidden="1"/>
    <col min="267" max="267" width="13" style="1" hidden="1"/>
    <col min="268" max="268" width="12.85546875" style="1" hidden="1"/>
    <col min="269" max="269" width="14.85546875" style="1" hidden="1"/>
    <col min="270" max="270" width="14.42578125" style="1" hidden="1"/>
    <col min="271" max="514" width="9.140625" style="1" hidden="1"/>
    <col min="515" max="515" width="4.28515625" style="1" hidden="1"/>
    <col min="516" max="516" width="32.140625" style="1" hidden="1"/>
    <col min="517" max="517" width="12.5703125" style="1" hidden="1"/>
    <col min="518" max="518" width="7.140625" style="1" hidden="1"/>
    <col min="519" max="519" width="11.28515625" style="1" hidden="1"/>
    <col min="520" max="520" width="10.140625" style="1" hidden="1"/>
    <col min="521" max="521" width="5" style="1" hidden="1"/>
    <col min="522" max="522" width="9.5703125" style="1" hidden="1"/>
    <col min="523" max="523" width="13" style="1" hidden="1"/>
    <col min="524" max="524" width="12.85546875" style="1" hidden="1"/>
    <col min="525" max="525" width="14.85546875" style="1" hidden="1"/>
    <col min="526" max="526" width="14.42578125" style="1" hidden="1"/>
    <col min="527" max="770" width="9.140625" style="1" hidden="1"/>
    <col min="771" max="771" width="4.28515625" style="1" hidden="1"/>
    <col min="772" max="772" width="32.140625" style="1" hidden="1"/>
    <col min="773" max="773" width="12.5703125" style="1" hidden="1"/>
    <col min="774" max="774" width="7.140625" style="1" hidden="1"/>
    <col min="775" max="775" width="11.28515625" style="1" hidden="1"/>
    <col min="776" max="776" width="10.140625" style="1" hidden="1"/>
    <col min="777" max="777" width="5" style="1" hidden="1"/>
    <col min="778" max="778" width="9.5703125" style="1" hidden="1"/>
    <col min="779" max="779" width="13" style="1" hidden="1"/>
    <col min="780" max="780" width="12.85546875" style="1" hidden="1"/>
    <col min="781" max="781" width="14.85546875" style="1" hidden="1"/>
    <col min="782" max="782" width="14.42578125" style="1" hidden="1"/>
    <col min="783" max="1026" width="9.140625" style="1" hidden="1"/>
    <col min="1027" max="1027" width="4.28515625" style="1" hidden="1"/>
    <col min="1028" max="1028" width="32.140625" style="1" hidden="1"/>
    <col min="1029" max="1029" width="12.5703125" style="1" hidden="1"/>
    <col min="1030" max="1030" width="7.140625" style="1" hidden="1"/>
    <col min="1031" max="1031" width="11.28515625" style="1" hidden="1"/>
    <col min="1032" max="1032" width="10.140625" style="1" hidden="1"/>
    <col min="1033" max="1033" width="5" style="1" hidden="1"/>
    <col min="1034" max="1034" width="9.5703125" style="1" hidden="1"/>
    <col min="1035" max="1035" width="13" style="1" hidden="1"/>
    <col min="1036" max="1036" width="12.85546875" style="1" hidden="1"/>
    <col min="1037" max="1037" width="14.85546875" style="1" hidden="1"/>
    <col min="1038" max="1038" width="14.42578125" style="1" hidden="1"/>
    <col min="1039" max="1282" width="9.140625" style="1" hidden="1"/>
    <col min="1283" max="1283" width="4.28515625" style="1" hidden="1"/>
    <col min="1284" max="1284" width="32.140625" style="1" hidden="1"/>
    <col min="1285" max="1285" width="12.5703125" style="1" hidden="1"/>
    <col min="1286" max="1286" width="7.140625" style="1" hidden="1"/>
    <col min="1287" max="1287" width="11.28515625" style="1" hidden="1"/>
    <col min="1288" max="1288" width="10.140625" style="1" hidden="1"/>
    <col min="1289" max="1289" width="5" style="1" hidden="1"/>
    <col min="1290" max="1290" width="9.5703125" style="1" hidden="1"/>
    <col min="1291" max="1291" width="13" style="1" hidden="1"/>
    <col min="1292" max="1292" width="12.85546875" style="1" hidden="1"/>
    <col min="1293" max="1293" width="14.85546875" style="1" hidden="1"/>
    <col min="1294" max="1294" width="14.42578125" style="1" hidden="1"/>
    <col min="1295" max="1538" width="9.140625" style="1" hidden="1"/>
    <col min="1539" max="1539" width="4.28515625" style="1" hidden="1"/>
    <col min="1540" max="1540" width="32.140625" style="1" hidden="1"/>
    <col min="1541" max="1541" width="12.5703125" style="1" hidden="1"/>
    <col min="1542" max="1542" width="7.140625" style="1" hidden="1"/>
    <col min="1543" max="1543" width="11.28515625" style="1" hidden="1"/>
    <col min="1544" max="1544" width="10.140625" style="1" hidden="1"/>
    <col min="1545" max="1545" width="5" style="1" hidden="1"/>
    <col min="1546" max="1546" width="9.5703125" style="1" hidden="1"/>
    <col min="1547" max="1547" width="13" style="1" hidden="1"/>
    <col min="1548" max="1548" width="12.85546875" style="1" hidden="1"/>
    <col min="1549" max="1549" width="14.85546875" style="1" hidden="1"/>
    <col min="1550" max="1550" width="14.42578125" style="1" hidden="1"/>
    <col min="1551" max="1794" width="9.140625" style="1" hidden="1"/>
    <col min="1795" max="1795" width="4.28515625" style="1" hidden="1"/>
    <col min="1796" max="1796" width="32.140625" style="1" hidden="1"/>
    <col min="1797" max="1797" width="12.5703125" style="1" hidden="1"/>
    <col min="1798" max="1798" width="7.140625" style="1" hidden="1"/>
    <col min="1799" max="1799" width="11.28515625" style="1" hidden="1"/>
    <col min="1800" max="1800" width="10.140625" style="1" hidden="1"/>
    <col min="1801" max="1801" width="5" style="1" hidden="1"/>
    <col min="1802" max="1802" width="9.5703125" style="1" hidden="1"/>
    <col min="1803" max="1803" width="13" style="1" hidden="1"/>
    <col min="1804" max="1804" width="12.85546875" style="1" hidden="1"/>
    <col min="1805" max="1805" width="14.85546875" style="1" hidden="1"/>
    <col min="1806" max="1806" width="14.42578125" style="1" hidden="1"/>
    <col min="1807" max="2050" width="9.140625" style="1" hidden="1"/>
    <col min="2051" max="2051" width="4.28515625" style="1" hidden="1"/>
    <col min="2052" max="2052" width="32.140625" style="1" hidden="1"/>
    <col min="2053" max="2053" width="12.5703125" style="1" hidden="1"/>
    <col min="2054" max="2054" width="7.140625" style="1" hidden="1"/>
    <col min="2055" max="2055" width="11.28515625" style="1" hidden="1"/>
    <col min="2056" max="2056" width="10.140625" style="1" hidden="1"/>
    <col min="2057" max="2057" width="5" style="1" hidden="1"/>
    <col min="2058" max="2058" width="9.5703125" style="1" hidden="1"/>
    <col min="2059" max="2059" width="13" style="1" hidden="1"/>
    <col min="2060" max="2060" width="12.85546875" style="1" hidden="1"/>
    <col min="2061" max="2061" width="14.85546875" style="1" hidden="1"/>
    <col min="2062" max="2062" width="14.42578125" style="1" hidden="1"/>
    <col min="2063" max="2306" width="9.140625" style="1" hidden="1"/>
    <col min="2307" max="2307" width="4.28515625" style="1" hidden="1"/>
    <col min="2308" max="2308" width="32.140625" style="1" hidden="1"/>
    <col min="2309" max="2309" width="12.5703125" style="1" hidden="1"/>
    <col min="2310" max="2310" width="7.140625" style="1" hidden="1"/>
    <col min="2311" max="2311" width="11.28515625" style="1" hidden="1"/>
    <col min="2312" max="2312" width="10.140625" style="1" hidden="1"/>
    <col min="2313" max="2313" width="5" style="1" hidden="1"/>
    <col min="2314" max="2314" width="9.5703125" style="1" hidden="1"/>
    <col min="2315" max="2315" width="13" style="1" hidden="1"/>
    <col min="2316" max="2316" width="12.85546875" style="1" hidden="1"/>
    <col min="2317" max="2317" width="14.85546875" style="1" hidden="1"/>
    <col min="2318" max="2318" width="14.42578125" style="1" hidden="1"/>
    <col min="2319" max="2562" width="9.140625" style="1" hidden="1"/>
    <col min="2563" max="2563" width="4.28515625" style="1" hidden="1"/>
    <col min="2564" max="2564" width="32.140625" style="1" hidden="1"/>
    <col min="2565" max="2565" width="12.5703125" style="1" hidden="1"/>
    <col min="2566" max="2566" width="7.140625" style="1" hidden="1"/>
    <col min="2567" max="2567" width="11.28515625" style="1" hidden="1"/>
    <col min="2568" max="2568" width="10.140625" style="1" hidden="1"/>
    <col min="2569" max="2569" width="5" style="1" hidden="1"/>
    <col min="2570" max="2570" width="9.5703125" style="1" hidden="1"/>
    <col min="2571" max="2571" width="13" style="1" hidden="1"/>
    <col min="2572" max="2572" width="12.85546875" style="1" hidden="1"/>
    <col min="2573" max="2573" width="14.85546875" style="1" hidden="1"/>
    <col min="2574" max="2574" width="14.42578125" style="1" hidden="1"/>
    <col min="2575" max="2818" width="9.140625" style="1" hidden="1"/>
    <col min="2819" max="2819" width="4.28515625" style="1" hidden="1"/>
    <col min="2820" max="2820" width="32.140625" style="1" hidden="1"/>
    <col min="2821" max="2821" width="12.5703125" style="1" hidden="1"/>
    <col min="2822" max="2822" width="7.140625" style="1" hidden="1"/>
    <col min="2823" max="2823" width="11.28515625" style="1" hidden="1"/>
    <col min="2824" max="2824" width="10.140625" style="1" hidden="1"/>
    <col min="2825" max="2825" width="5" style="1" hidden="1"/>
    <col min="2826" max="2826" width="9.5703125" style="1" hidden="1"/>
    <col min="2827" max="2827" width="13" style="1" hidden="1"/>
    <col min="2828" max="2828" width="12.85546875" style="1" hidden="1"/>
    <col min="2829" max="2829" width="14.85546875" style="1" hidden="1"/>
    <col min="2830" max="2830" width="14.42578125" style="1" hidden="1"/>
    <col min="2831" max="3074" width="9.140625" style="1" hidden="1"/>
    <col min="3075" max="3075" width="4.28515625" style="1" hidden="1"/>
    <col min="3076" max="3076" width="32.140625" style="1" hidden="1"/>
    <col min="3077" max="3077" width="12.5703125" style="1" hidden="1"/>
    <col min="3078" max="3078" width="7.140625" style="1" hidden="1"/>
    <col min="3079" max="3079" width="11.28515625" style="1" hidden="1"/>
    <col min="3080" max="3080" width="10.140625" style="1" hidden="1"/>
    <col min="3081" max="3081" width="5" style="1" hidden="1"/>
    <col min="3082" max="3082" width="9.5703125" style="1" hidden="1"/>
    <col min="3083" max="3083" width="13" style="1" hidden="1"/>
    <col min="3084" max="3084" width="12.85546875" style="1" hidden="1"/>
    <col min="3085" max="3085" width="14.85546875" style="1" hidden="1"/>
    <col min="3086" max="3086" width="14.42578125" style="1" hidden="1"/>
    <col min="3087" max="3330" width="9.140625" style="1" hidden="1"/>
    <col min="3331" max="3331" width="4.28515625" style="1" hidden="1"/>
    <col min="3332" max="3332" width="32.140625" style="1" hidden="1"/>
    <col min="3333" max="3333" width="12.5703125" style="1" hidden="1"/>
    <col min="3334" max="3334" width="7.140625" style="1" hidden="1"/>
    <col min="3335" max="3335" width="11.28515625" style="1" hidden="1"/>
    <col min="3336" max="3336" width="10.140625" style="1" hidden="1"/>
    <col min="3337" max="3337" width="5" style="1" hidden="1"/>
    <col min="3338" max="3338" width="9.5703125" style="1" hidden="1"/>
    <col min="3339" max="3339" width="13" style="1" hidden="1"/>
    <col min="3340" max="3340" width="12.85546875" style="1" hidden="1"/>
    <col min="3341" max="3341" width="14.85546875" style="1" hidden="1"/>
    <col min="3342" max="3342" width="14.42578125" style="1" hidden="1"/>
    <col min="3343" max="3586" width="9.140625" style="1" hidden="1"/>
    <col min="3587" max="3587" width="4.28515625" style="1" hidden="1"/>
    <col min="3588" max="3588" width="32.140625" style="1" hidden="1"/>
    <col min="3589" max="3589" width="12.5703125" style="1" hidden="1"/>
    <col min="3590" max="3590" width="7.140625" style="1" hidden="1"/>
    <col min="3591" max="3591" width="11.28515625" style="1" hidden="1"/>
    <col min="3592" max="3592" width="10.140625" style="1" hidden="1"/>
    <col min="3593" max="3593" width="5" style="1" hidden="1"/>
    <col min="3594" max="3594" width="9.5703125" style="1" hidden="1"/>
    <col min="3595" max="3595" width="13" style="1" hidden="1"/>
    <col min="3596" max="3596" width="12.85546875" style="1" hidden="1"/>
    <col min="3597" max="3597" width="14.85546875" style="1" hidden="1"/>
    <col min="3598" max="3598" width="14.42578125" style="1" hidden="1"/>
    <col min="3599" max="3842" width="9.140625" style="1" hidden="1"/>
    <col min="3843" max="3843" width="4.28515625" style="1" hidden="1"/>
    <col min="3844" max="3844" width="32.140625" style="1" hidden="1"/>
    <col min="3845" max="3845" width="12.5703125" style="1" hidden="1"/>
    <col min="3846" max="3846" width="7.140625" style="1" hidden="1"/>
    <col min="3847" max="3847" width="11.28515625" style="1" hidden="1"/>
    <col min="3848" max="3848" width="10.140625" style="1" hidden="1"/>
    <col min="3849" max="3849" width="5" style="1" hidden="1"/>
    <col min="3850" max="3850" width="9.5703125" style="1" hidden="1"/>
    <col min="3851" max="3851" width="13" style="1" hidden="1"/>
    <col min="3852" max="3852" width="12.85546875" style="1" hidden="1"/>
    <col min="3853" max="3853" width="14.85546875" style="1" hidden="1"/>
    <col min="3854" max="3854" width="14.42578125" style="1" hidden="1"/>
    <col min="3855" max="4098" width="9.140625" style="1" hidden="1"/>
    <col min="4099" max="4099" width="4.28515625" style="1" hidden="1"/>
    <col min="4100" max="4100" width="32.140625" style="1" hidden="1"/>
    <col min="4101" max="4101" width="12.5703125" style="1" hidden="1"/>
    <col min="4102" max="4102" width="7.140625" style="1" hidden="1"/>
    <col min="4103" max="4103" width="11.28515625" style="1" hidden="1"/>
    <col min="4104" max="4104" width="10.140625" style="1" hidden="1"/>
    <col min="4105" max="4105" width="5" style="1" hidden="1"/>
    <col min="4106" max="4106" width="9.5703125" style="1" hidden="1"/>
    <col min="4107" max="4107" width="13" style="1" hidden="1"/>
    <col min="4108" max="4108" width="12.85546875" style="1" hidden="1"/>
    <col min="4109" max="4109" width="14.85546875" style="1" hidden="1"/>
    <col min="4110" max="4110" width="14.42578125" style="1" hidden="1"/>
    <col min="4111" max="4354" width="9.140625" style="1" hidden="1"/>
    <col min="4355" max="4355" width="4.28515625" style="1" hidden="1"/>
    <col min="4356" max="4356" width="32.140625" style="1" hidden="1"/>
    <col min="4357" max="4357" width="12.5703125" style="1" hidden="1"/>
    <col min="4358" max="4358" width="7.140625" style="1" hidden="1"/>
    <col min="4359" max="4359" width="11.28515625" style="1" hidden="1"/>
    <col min="4360" max="4360" width="10.140625" style="1" hidden="1"/>
    <col min="4361" max="4361" width="5" style="1" hidden="1"/>
    <col min="4362" max="4362" width="9.5703125" style="1" hidden="1"/>
    <col min="4363" max="4363" width="13" style="1" hidden="1"/>
    <col min="4364" max="4364" width="12.85546875" style="1" hidden="1"/>
    <col min="4365" max="4365" width="14.85546875" style="1" hidden="1"/>
    <col min="4366" max="4366" width="14.42578125" style="1" hidden="1"/>
    <col min="4367" max="4610" width="9.140625" style="1" hidden="1"/>
    <col min="4611" max="4611" width="4.28515625" style="1" hidden="1"/>
    <col min="4612" max="4612" width="32.140625" style="1" hidden="1"/>
    <col min="4613" max="4613" width="12.5703125" style="1" hidden="1"/>
    <col min="4614" max="4614" width="7.140625" style="1" hidden="1"/>
    <col min="4615" max="4615" width="11.28515625" style="1" hidden="1"/>
    <col min="4616" max="4616" width="10.140625" style="1" hidden="1"/>
    <col min="4617" max="4617" width="5" style="1" hidden="1"/>
    <col min="4618" max="4618" width="9.5703125" style="1" hidden="1"/>
    <col min="4619" max="4619" width="13" style="1" hidden="1"/>
    <col min="4620" max="4620" width="12.85546875" style="1" hidden="1"/>
    <col min="4621" max="4621" width="14.85546875" style="1" hidden="1"/>
    <col min="4622" max="4622" width="14.42578125" style="1" hidden="1"/>
    <col min="4623" max="4866" width="9.140625" style="1" hidden="1"/>
    <col min="4867" max="4867" width="4.28515625" style="1" hidden="1"/>
    <col min="4868" max="4868" width="32.140625" style="1" hidden="1"/>
    <col min="4869" max="4869" width="12.5703125" style="1" hidden="1"/>
    <col min="4870" max="4870" width="7.140625" style="1" hidden="1"/>
    <col min="4871" max="4871" width="11.28515625" style="1" hidden="1"/>
    <col min="4872" max="4872" width="10.140625" style="1" hidden="1"/>
    <col min="4873" max="4873" width="5" style="1" hidden="1"/>
    <col min="4874" max="4874" width="9.5703125" style="1" hidden="1"/>
    <col min="4875" max="4875" width="13" style="1" hidden="1"/>
    <col min="4876" max="4876" width="12.85546875" style="1" hidden="1"/>
    <col min="4877" max="4877" width="14.85546875" style="1" hidden="1"/>
    <col min="4878" max="4878" width="14.42578125" style="1" hidden="1"/>
    <col min="4879" max="5122" width="9.140625" style="1" hidden="1"/>
    <col min="5123" max="5123" width="4.28515625" style="1" hidden="1"/>
    <col min="5124" max="5124" width="32.140625" style="1" hidden="1"/>
    <col min="5125" max="5125" width="12.5703125" style="1" hidden="1"/>
    <col min="5126" max="5126" width="7.140625" style="1" hidden="1"/>
    <col min="5127" max="5127" width="11.28515625" style="1" hidden="1"/>
    <col min="5128" max="5128" width="10.140625" style="1" hidden="1"/>
    <col min="5129" max="5129" width="5" style="1" hidden="1"/>
    <col min="5130" max="5130" width="9.5703125" style="1" hidden="1"/>
    <col min="5131" max="5131" width="13" style="1" hidden="1"/>
    <col min="5132" max="5132" width="12.85546875" style="1" hidden="1"/>
    <col min="5133" max="5133" width="14.85546875" style="1" hidden="1"/>
    <col min="5134" max="5134" width="14.42578125" style="1" hidden="1"/>
    <col min="5135" max="5378" width="9.140625" style="1" hidden="1"/>
    <col min="5379" max="5379" width="4.28515625" style="1" hidden="1"/>
    <col min="5380" max="5380" width="32.140625" style="1" hidden="1"/>
    <col min="5381" max="5381" width="12.5703125" style="1" hidden="1"/>
    <col min="5382" max="5382" width="7.140625" style="1" hidden="1"/>
    <col min="5383" max="5383" width="11.28515625" style="1" hidden="1"/>
    <col min="5384" max="5384" width="10.140625" style="1" hidden="1"/>
    <col min="5385" max="5385" width="5" style="1" hidden="1"/>
    <col min="5386" max="5386" width="9.5703125" style="1" hidden="1"/>
    <col min="5387" max="5387" width="13" style="1" hidden="1"/>
    <col min="5388" max="5388" width="12.85546875" style="1" hidden="1"/>
    <col min="5389" max="5389" width="14.85546875" style="1" hidden="1"/>
    <col min="5390" max="5390" width="14.42578125" style="1" hidden="1"/>
    <col min="5391" max="5634" width="9.140625" style="1" hidden="1"/>
    <col min="5635" max="5635" width="4.28515625" style="1" hidden="1"/>
    <col min="5636" max="5636" width="32.140625" style="1" hidden="1"/>
    <col min="5637" max="5637" width="12.5703125" style="1" hidden="1"/>
    <col min="5638" max="5638" width="7.140625" style="1" hidden="1"/>
    <col min="5639" max="5639" width="11.28515625" style="1" hidden="1"/>
    <col min="5640" max="5640" width="10.140625" style="1" hidden="1"/>
    <col min="5641" max="5641" width="5" style="1" hidden="1"/>
    <col min="5642" max="5642" width="9.5703125" style="1" hidden="1"/>
    <col min="5643" max="5643" width="13" style="1" hidden="1"/>
    <col min="5644" max="5644" width="12.85546875" style="1" hidden="1"/>
    <col min="5645" max="5645" width="14.85546875" style="1" hidden="1"/>
    <col min="5646" max="5646" width="14.42578125" style="1" hidden="1"/>
    <col min="5647" max="5890" width="9.140625" style="1" hidden="1"/>
    <col min="5891" max="5891" width="4.28515625" style="1" hidden="1"/>
    <col min="5892" max="5892" width="32.140625" style="1" hidden="1"/>
    <col min="5893" max="5893" width="12.5703125" style="1" hidden="1"/>
    <col min="5894" max="5894" width="7.140625" style="1" hidden="1"/>
    <col min="5895" max="5895" width="11.28515625" style="1" hidden="1"/>
    <col min="5896" max="5896" width="10.140625" style="1" hidden="1"/>
    <col min="5897" max="5897" width="5" style="1" hidden="1"/>
    <col min="5898" max="5898" width="9.5703125" style="1" hidden="1"/>
    <col min="5899" max="5899" width="13" style="1" hidden="1"/>
    <col min="5900" max="5900" width="12.85546875" style="1" hidden="1"/>
    <col min="5901" max="5901" width="14.85546875" style="1" hidden="1"/>
    <col min="5902" max="5902" width="14.42578125" style="1" hidden="1"/>
    <col min="5903" max="6146" width="9.140625" style="1" hidden="1"/>
    <col min="6147" max="6147" width="4.28515625" style="1" hidden="1"/>
    <col min="6148" max="6148" width="32.140625" style="1" hidden="1"/>
    <col min="6149" max="6149" width="12.5703125" style="1" hidden="1"/>
    <col min="6150" max="6150" width="7.140625" style="1" hidden="1"/>
    <col min="6151" max="6151" width="11.28515625" style="1" hidden="1"/>
    <col min="6152" max="6152" width="10.140625" style="1" hidden="1"/>
    <col min="6153" max="6153" width="5" style="1" hidden="1"/>
    <col min="6154" max="6154" width="9.5703125" style="1" hidden="1"/>
    <col min="6155" max="6155" width="13" style="1" hidden="1"/>
    <col min="6156" max="6156" width="12.85546875" style="1" hidden="1"/>
    <col min="6157" max="6157" width="14.85546875" style="1" hidden="1"/>
    <col min="6158" max="6158" width="14.42578125" style="1" hidden="1"/>
    <col min="6159" max="6402" width="9.140625" style="1" hidden="1"/>
    <col min="6403" max="6403" width="4.28515625" style="1" hidden="1"/>
    <col min="6404" max="6404" width="32.140625" style="1" hidden="1"/>
    <col min="6405" max="6405" width="12.5703125" style="1" hidden="1"/>
    <col min="6406" max="6406" width="7.140625" style="1" hidden="1"/>
    <col min="6407" max="6407" width="11.28515625" style="1" hidden="1"/>
    <col min="6408" max="6408" width="10.140625" style="1" hidden="1"/>
    <col min="6409" max="6409" width="5" style="1" hidden="1"/>
    <col min="6410" max="6410" width="9.5703125" style="1" hidden="1"/>
    <col min="6411" max="6411" width="13" style="1" hidden="1"/>
    <col min="6412" max="6412" width="12.85546875" style="1" hidden="1"/>
    <col min="6413" max="6413" width="14.85546875" style="1" hidden="1"/>
    <col min="6414" max="6414" width="14.42578125" style="1" hidden="1"/>
    <col min="6415" max="6658" width="9.140625" style="1" hidden="1"/>
    <col min="6659" max="6659" width="4.28515625" style="1" hidden="1"/>
    <col min="6660" max="6660" width="32.140625" style="1" hidden="1"/>
    <col min="6661" max="6661" width="12.5703125" style="1" hidden="1"/>
    <col min="6662" max="6662" width="7.140625" style="1" hidden="1"/>
    <col min="6663" max="6663" width="11.28515625" style="1" hidden="1"/>
    <col min="6664" max="6664" width="10.140625" style="1" hidden="1"/>
    <col min="6665" max="6665" width="5" style="1" hidden="1"/>
    <col min="6666" max="6666" width="9.5703125" style="1" hidden="1"/>
    <col min="6667" max="6667" width="13" style="1" hidden="1"/>
    <col min="6668" max="6668" width="12.85546875" style="1" hidden="1"/>
    <col min="6669" max="6669" width="14.85546875" style="1" hidden="1"/>
    <col min="6670" max="6670" width="14.42578125" style="1" hidden="1"/>
    <col min="6671" max="6914" width="9.140625" style="1" hidden="1"/>
    <col min="6915" max="6915" width="4.28515625" style="1" hidden="1"/>
    <col min="6916" max="6916" width="32.140625" style="1" hidden="1"/>
    <col min="6917" max="6917" width="12.5703125" style="1" hidden="1"/>
    <col min="6918" max="6918" width="7.140625" style="1" hidden="1"/>
    <col min="6919" max="6919" width="11.28515625" style="1" hidden="1"/>
    <col min="6920" max="6920" width="10.140625" style="1" hidden="1"/>
    <col min="6921" max="6921" width="5" style="1" hidden="1"/>
    <col min="6922" max="6922" width="9.5703125" style="1" hidden="1"/>
    <col min="6923" max="6923" width="13" style="1" hidden="1"/>
    <col min="6924" max="6924" width="12.85546875" style="1" hidden="1"/>
    <col min="6925" max="6925" width="14.85546875" style="1" hidden="1"/>
    <col min="6926" max="6926" width="14.42578125" style="1" hidden="1"/>
    <col min="6927" max="7170" width="9.140625" style="1" hidden="1"/>
    <col min="7171" max="7171" width="4.28515625" style="1" hidden="1"/>
    <col min="7172" max="7172" width="32.140625" style="1" hidden="1"/>
    <col min="7173" max="7173" width="12.5703125" style="1" hidden="1"/>
    <col min="7174" max="7174" width="7.140625" style="1" hidden="1"/>
    <col min="7175" max="7175" width="11.28515625" style="1" hidden="1"/>
    <col min="7176" max="7176" width="10.140625" style="1" hidden="1"/>
    <col min="7177" max="7177" width="5" style="1" hidden="1"/>
    <col min="7178" max="7178" width="9.5703125" style="1" hidden="1"/>
    <col min="7179" max="7179" width="13" style="1" hidden="1"/>
    <col min="7180" max="7180" width="12.85546875" style="1" hidden="1"/>
    <col min="7181" max="7181" width="14.85546875" style="1" hidden="1"/>
    <col min="7182" max="7182" width="14.42578125" style="1" hidden="1"/>
    <col min="7183" max="7426" width="9.140625" style="1" hidden="1"/>
    <col min="7427" max="7427" width="4.28515625" style="1" hidden="1"/>
    <col min="7428" max="7428" width="32.140625" style="1" hidden="1"/>
    <col min="7429" max="7429" width="12.5703125" style="1" hidden="1"/>
    <col min="7430" max="7430" width="7.140625" style="1" hidden="1"/>
    <col min="7431" max="7431" width="11.28515625" style="1" hidden="1"/>
    <col min="7432" max="7432" width="10.140625" style="1" hidden="1"/>
    <col min="7433" max="7433" width="5" style="1" hidden="1"/>
    <col min="7434" max="7434" width="9.5703125" style="1" hidden="1"/>
    <col min="7435" max="7435" width="13" style="1" hidden="1"/>
    <col min="7436" max="7436" width="12.85546875" style="1" hidden="1"/>
    <col min="7437" max="7437" width="14.85546875" style="1" hidden="1"/>
    <col min="7438" max="7438" width="14.42578125" style="1" hidden="1"/>
    <col min="7439" max="7682" width="9.140625" style="1" hidden="1"/>
    <col min="7683" max="7683" width="4.28515625" style="1" hidden="1"/>
    <col min="7684" max="7684" width="32.140625" style="1" hidden="1"/>
    <col min="7685" max="7685" width="12.5703125" style="1" hidden="1"/>
    <col min="7686" max="7686" width="7.140625" style="1" hidden="1"/>
    <col min="7687" max="7687" width="11.28515625" style="1" hidden="1"/>
    <col min="7688" max="7688" width="10.140625" style="1" hidden="1"/>
    <col min="7689" max="7689" width="5" style="1" hidden="1"/>
    <col min="7690" max="7690" width="9.5703125" style="1" hidden="1"/>
    <col min="7691" max="7691" width="13" style="1" hidden="1"/>
    <col min="7692" max="7692" width="12.85546875" style="1" hidden="1"/>
    <col min="7693" max="7693" width="14.85546875" style="1" hidden="1"/>
    <col min="7694" max="7694" width="14.42578125" style="1" hidden="1"/>
    <col min="7695" max="7938" width="9.140625" style="1" hidden="1"/>
    <col min="7939" max="7939" width="4.28515625" style="1" hidden="1"/>
    <col min="7940" max="7940" width="32.140625" style="1" hidden="1"/>
    <col min="7941" max="7941" width="12.5703125" style="1" hidden="1"/>
    <col min="7942" max="7942" width="7.140625" style="1" hidden="1"/>
    <col min="7943" max="7943" width="11.28515625" style="1" hidden="1"/>
    <col min="7944" max="7944" width="10.140625" style="1" hidden="1"/>
    <col min="7945" max="7945" width="5" style="1" hidden="1"/>
    <col min="7946" max="7946" width="9.5703125" style="1" hidden="1"/>
    <col min="7947" max="7947" width="13" style="1" hidden="1"/>
    <col min="7948" max="7948" width="12.85546875" style="1" hidden="1"/>
    <col min="7949" max="7949" width="14.85546875" style="1" hidden="1"/>
    <col min="7950" max="7950" width="14.42578125" style="1" hidden="1"/>
    <col min="7951" max="8194" width="9.140625" style="1" hidden="1"/>
    <col min="8195" max="8195" width="4.28515625" style="1" hidden="1"/>
    <col min="8196" max="8196" width="32.140625" style="1" hidden="1"/>
    <col min="8197" max="8197" width="12.5703125" style="1" hidden="1"/>
    <col min="8198" max="8198" width="7.140625" style="1" hidden="1"/>
    <col min="8199" max="8199" width="11.28515625" style="1" hidden="1"/>
    <col min="8200" max="8200" width="10.140625" style="1" hidden="1"/>
    <col min="8201" max="8201" width="5" style="1" hidden="1"/>
    <col min="8202" max="8202" width="9.5703125" style="1" hidden="1"/>
    <col min="8203" max="8203" width="13" style="1" hidden="1"/>
    <col min="8204" max="8204" width="12.85546875" style="1" hidden="1"/>
    <col min="8205" max="8205" width="14.85546875" style="1" hidden="1"/>
    <col min="8206" max="8206" width="14.42578125" style="1" hidden="1"/>
    <col min="8207" max="8450" width="9.140625" style="1" hidden="1"/>
    <col min="8451" max="8451" width="4.28515625" style="1" hidden="1"/>
    <col min="8452" max="8452" width="32.140625" style="1" hidden="1"/>
    <col min="8453" max="8453" width="12.5703125" style="1" hidden="1"/>
    <col min="8454" max="8454" width="7.140625" style="1" hidden="1"/>
    <col min="8455" max="8455" width="11.28515625" style="1" hidden="1"/>
    <col min="8456" max="8456" width="10.140625" style="1" hidden="1"/>
    <col min="8457" max="8457" width="5" style="1" hidden="1"/>
    <col min="8458" max="8458" width="9.5703125" style="1" hidden="1"/>
    <col min="8459" max="8459" width="13" style="1" hidden="1"/>
    <col min="8460" max="8460" width="12.85546875" style="1" hidden="1"/>
    <col min="8461" max="8461" width="14.85546875" style="1" hidden="1"/>
    <col min="8462" max="8462" width="14.42578125" style="1" hidden="1"/>
    <col min="8463" max="8706" width="9.140625" style="1" hidden="1"/>
    <col min="8707" max="8707" width="4.28515625" style="1" hidden="1"/>
    <col min="8708" max="8708" width="32.140625" style="1" hidden="1"/>
    <col min="8709" max="8709" width="12.5703125" style="1" hidden="1"/>
    <col min="8710" max="8710" width="7.140625" style="1" hidden="1"/>
    <col min="8711" max="8711" width="11.28515625" style="1" hidden="1"/>
    <col min="8712" max="8712" width="10.140625" style="1" hidden="1"/>
    <col min="8713" max="8713" width="5" style="1" hidden="1"/>
    <col min="8714" max="8714" width="9.5703125" style="1" hidden="1"/>
    <col min="8715" max="8715" width="13" style="1" hidden="1"/>
    <col min="8716" max="8716" width="12.85546875" style="1" hidden="1"/>
    <col min="8717" max="8717" width="14.85546875" style="1" hidden="1"/>
    <col min="8718" max="8718" width="14.42578125" style="1" hidden="1"/>
    <col min="8719" max="8962" width="9.140625" style="1" hidden="1"/>
    <col min="8963" max="8963" width="4.28515625" style="1" hidden="1"/>
    <col min="8964" max="8964" width="32.140625" style="1" hidden="1"/>
    <col min="8965" max="8965" width="12.5703125" style="1" hidden="1"/>
    <col min="8966" max="8966" width="7.140625" style="1" hidden="1"/>
    <col min="8967" max="8967" width="11.28515625" style="1" hidden="1"/>
    <col min="8968" max="8968" width="10.140625" style="1" hidden="1"/>
    <col min="8969" max="8969" width="5" style="1" hidden="1"/>
    <col min="8970" max="8970" width="9.5703125" style="1" hidden="1"/>
    <col min="8971" max="8971" width="13" style="1" hidden="1"/>
    <col min="8972" max="8972" width="12.85546875" style="1" hidden="1"/>
    <col min="8973" max="8973" width="14.85546875" style="1" hidden="1"/>
    <col min="8974" max="8974" width="14.42578125" style="1" hidden="1"/>
    <col min="8975" max="9218" width="9.140625" style="1" hidden="1"/>
    <col min="9219" max="9219" width="4.28515625" style="1" hidden="1"/>
    <col min="9220" max="9220" width="32.140625" style="1" hidden="1"/>
    <col min="9221" max="9221" width="12.5703125" style="1" hidden="1"/>
    <col min="9222" max="9222" width="7.140625" style="1" hidden="1"/>
    <col min="9223" max="9223" width="11.28515625" style="1" hidden="1"/>
    <col min="9224" max="9224" width="10.140625" style="1" hidden="1"/>
    <col min="9225" max="9225" width="5" style="1" hidden="1"/>
    <col min="9226" max="9226" width="9.5703125" style="1" hidden="1"/>
    <col min="9227" max="9227" width="13" style="1" hidden="1"/>
    <col min="9228" max="9228" width="12.85546875" style="1" hidden="1"/>
    <col min="9229" max="9229" width="14.85546875" style="1" hidden="1"/>
    <col min="9230" max="9230" width="14.42578125" style="1" hidden="1"/>
    <col min="9231" max="9474" width="9.140625" style="1" hidden="1"/>
    <col min="9475" max="9475" width="4.28515625" style="1" hidden="1"/>
    <col min="9476" max="9476" width="32.140625" style="1" hidden="1"/>
    <col min="9477" max="9477" width="12.5703125" style="1" hidden="1"/>
    <col min="9478" max="9478" width="7.140625" style="1" hidden="1"/>
    <col min="9479" max="9479" width="11.28515625" style="1" hidden="1"/>
    <col min="9480" max="9480" width="10.140625" style="1" hidden="1"/>
    <col min="9481" max="9481" width="5" style="1" hidden="1"/>
    <col min="9482" max="9482" width="9.5703125" style="1" hidden="1"/>
    <col min="9483" max="9483" width="13" style="1" hidden="1"/>
    <col min="9484" max="9484" width="12.85546875" style="1" hidden="1"/>
    <col min="9485" max="9485" width="14.85546875" style="1" hidden="1"/>
    <col min="9486" max="9486" width="14.42578125" style="1" hidden="1"/>
    <col min="9487" max="9730" width="9.140625" style="1" hidden="1"/>
    <col min="9731" max="9731" width="4.28515625" style="1" hidden="1"/>
    <col min="9732" max="9732" width="32.140625" style="1" hidden="1"/>
    <col min="9733" max="9733" width="12.5703125" style="1" hidden="1"/>
    <col min="9734" max="9734" width="7.140625" style="1" hidden="1"/>
    <col min="9735" max="9735" width="11.28515625" style="1" hidden="1"/>
    <col min="9736" max="9736" width="10.140625" style="1" hidden="1"/>
    <col min="9737" max="9737" width="5" style="1" hidden="1"/>
    <col min="9738" max="9738" width="9.5703125" style="1" hidden="1"/>
    <col min="9739" max="9739" width="13" style="1" hidden="1"/>
    <col min="9740" max="9740" width="12.85546875" style="1" hidden="1"/>
    <col min="9741" max="9741" width="14.85546875" style="1" hidden="1"/>
    <col min="9742" max="9742" width="14.42578125" style="1" hidden="1"/>
    <col min="9743" max="9986" width="9.140625" style="1" hidden="1"/>
    <col min="9987" max="9987" width="4.28515625" style="1" hidden="1"/>
    <col min="9988" max="9988" width="32.140625" style="1" hidden="1"/>
    <col min="9989" max="9989" width="12.5703125" style="1" hidden="1"/>
    <col min="9990" max="9990" width="7.140625" style="1" hidden="1"/>
    <col min="9991" max="9991" width="11.28515625" style="1" hidden="1"/>
    <col min="9992" max="9992" width="10.140625" style="1" hidden="1"/>
    <col min="9993" max="9993" width="5" style="1" hidden="1"/>
    <col min="9994" max="9994" width="9.5703125" style="1" hidden="1"/>
    <col min="9995" max="9995" width="13" style="1" hidden="1"/>
    <col min="9996" max="9996" width="12.85546875" style="1" hidden="1"/>
    <col min="9997" max="9997" width="14.85546875" style="1" hidden="1"/>
    <col min="9998" max="9998" width="14.42578125" style="1" hidden="1"/>
    <col min="9999" max="10242" width="9.140625" style="1" hidden="1"/>
    <col min="10243" max="10243" width="4.28515625" style="1" hidden="1"/>
    <col min="10244" max="10244" width="32.140625" style="1" hidden="1"/>
    <col min="10245" max="10245" width="12.5703125" style="1" hidden="1"/>
    <col min="10246" max="10246" width="7.140625" style="1" hidden="1"/>
    <col min="10247" max="10247" width="11.28515625" style="1" hidden="1"/>
    <col min="10248" max="10248" width="10.140625" style="1" hidden="1"/>
    <col min="10249" max="10249" width="5" style="1" hidden="1"/>
    <col min="10250" max="10250" width="9.5703125" style="1" hidden="1"/>
    <col min="10251" max="10251" width="13" style="1" hidden="1"/>
    <col min="10252" max="10252" width="12.85546875" style="1" hidden="1"/>
    <col min="10253" max="10253" width="14.85546875" style="1" hidden="1"/>
    <col min="10254" max="10254" width="14.42578125" style="1" hidden="1"/>
    <col min="10255" max="10498" width="9.140625" style="1" hidden="1"/>
    <col min="10499" max="10499" width="4.28515625" style="1" hidden="1"/>
    <col min="10500" max="10500" width="32.140625" style="1" hidden="1"/>
    <col min="10501" max="10501" width="12.5703125" style="1" hidden="1"/>
    <col min="10502" max="10502" width="7.140625" style="1" hidden="1"/>
    <col min="10503" max="10503" width="11.28515625" style="1" hidden="1"/>
    <col min="10504" max="10504" width="10.140625" style="1" hidden="1"/>
    <col min="10505" max="10505" width="5" style="1" hidden="1"/>
    <col min="10506" max="10506" width="9.5703125" style="1" hidden="1"/>
    <col min="10507" max="10507" width="13" style="1" hidden="1"/>
    <col min="10508" max="10508" width="12.85546875" style="1" hidden="1"/>
    <col min="10509" max="10509" width="14.85546875" style="1" hidden="1"/>
    <col min="10510" max="10510" width="14.42578125" style="1" hidden="1"/>
    <col min="10511" max="10754" width="9.140625" style="1" hidden="1"/>
    <col min="10755" max="10755" width="4.28515625" style="1" hidden="1"/>
    <col min="10756" max="10756" width="32.140625" style="1" hidden="1"/>
    <col min="10757" max="10757" width="12.5703125" style="1" hidden="1"/>
    <col min="10758" max="10758" width="7.140625" style="1" hidden="1"/>
    <col min="10759" max="10759" width="11.28515625" style="1" hidden="1"/>
    <col min="10760" max="10760" width="10.140625" style="1" hidden="1"/>
    <col min="10761" max="10761" width="5" style="1" hidden="1"/>
    <col min="10762" max="10762" width="9.5703125" style="1" hidden="1"/>
    <col min="10763" max="10763" width="13" style="1" hidden="1"/>
    <col min="10764" max="10764" width="12.85546875" style="1" hidden="1"/>
    <col min="10765" max="10765" width="14.85546875" style="1" hidden="1"/>
    <col min="10766" max="10766" width="14.42578125" style="1" hidden="1"/>
    <col min="10767" max="11010" width="9.140625" style="1" hidden="1"/>
    <col min="11011" max="11011" width="4.28515625" style="1" hidden="1"/>
    <col min="11012" max="11012" width="32.140625" style="1" hidden="1"/>
    <col min="11013" max="11013" width="12.5703125" style="1" hidden="1"/>
    <col min="11014" max="11014" width="7.140625" style="1" hidden="1"/>
    <col min="11015" max="11015" width="11.28515625" style="1" hidden="1"/>
    <col min="11016" max="11016" width="10.140625" style="1" hidden="1"/>
    <col min="11017" max="11017" width="5" style="1" hidden="1"/>
    <col min="11018" max="11018" width="9.5703125" style="1" hidden="1"/>
    <col min="11019" max="11019" width="13" style="1" hidden="1"/>
    <col min="11020" max="11020" width="12.85546875" style="1" hidden="1"/>
    <col min="11021" max="11021" width="14.85546875" style="1" hidden="1"/>
    <col min="11022" max="11022" width="14.42578125" style="1" hidden="1"/>
    <col min="11023" max="11266" width="9.140625" style="1" hidden="1"/>
    <col min="11267" max="11267" width="4.28515625" style="1" hidden="1"/>
    <col min="11268" max="11268" width="32.140625" style="1" hidden="1"/>
    <col min="11269" max="11269" width="12.5703125" style="1" hidden="1"/>
    <col min="11270" max="11270" width="7.140625" style="1" hidden="1"/>
    <col min="11271" max="11271" width="11.28515625" style="1" hidden="1"/>
    <col min="11272" max="11272" width="10.140625" style="1" hidden="1"/>
    <col min="11273" max="11273" width="5" style="1" hidden="1"/>
    <col min="11274" max="11274" width="9.5703125" style="1" hidden="1"/>
    <col min="11275" max="11275" width="13" style="1" hidden="1"/>
    <col min="11276" max="11276" width="12.85546875" style="1" hidden="1"/>
    <col min="11277" max="11277" width="14.85546875" style="1" hidden="1"/>
    <col min="11278" max="11278" width="14.42578125" style="1" hidden="1"/>
    <col min="11279" max="11522" width="9.140625" style="1" hidden="1"/>
    <col min="11523" max="11523" width="4.28515625" style="1" hidden="1"/>
    <col min="11524" max="11524" width="32.140625" style="1" hidden="1"/>
    <col min="11525" max="11525" width="12.5703125" style="1" hidden="1"/>
    <col min="11526" max="11526" width="7.140625" style="1" hidden="1"/>
    <col min="11527" max="11527" width="11.28515625" style="1" hidden="1"/>
    <col min="11528" max="11528" width="10.140625" style="1" hidden="1"/>
    <col min="11529" max="11529" width="5" style="1" hidden="1"/>
    <col min="11530" max="11530" width="9.5703125" style="1" hidden="1"/>
    <col min="11531" max="11531" width="13" style="1" hidden="1"/>
    <col min="11532" max="11532" width="12.85546875" style="1" hidden="1"/>
    <col min="11533" max="11533" width="14.85546875" style="1" hidden="1"/>
    <col min="11534" max="11534" width="14.42578125" style="1" hidden="1"/>
    <col min="11535" max="11778" width="9.140625" style="1" hidden="1"/>
    <col min="11779" max="11779" width="4.28515625" style="1" hidden="1"/>
    <col min="11780" max="11780" width="32.140625" style="1" hidden="1"/>
    <col min="11781" max="11781" width="12.5703125" style="1" hidden="1"/>
    <col min="11782" max="11782" width="7.140625" style="1" hidden="1"/>
    <col min="11783" max="11783" width="11.28515625" style="1" hidden="1"/>
    <col min="11784" max="11784" width="10.140625" style="1" hidden="1"/>
    <col min="11785" max="11785" width="5" style="1" hidden="1"/>
    <col min="11786" max="11786" width="9.5703125" style="1" hidden="1"/>
    <col min="11787" max="11787" width="13" style="1" hidden="1"/>
    <col min="11788" max="11788" width="12.85546875" style="1" hidden="1"/>
    <col min="11789" max="11789" width="14.85546875" style="1" hidden="1"/>
    <col min="11790" max="11790" width="14.42578125" style="1" hidden="1"/>
    <col min="11791" max="12034" width="9.140625" style="1" hidden="1"/>
    <col min="12035" max="12035" width="4.28515625" style="1" hidden="1"/>
    <col min="12036" max="12036" width="32.140625" style="1" hidden="1"/>
    <col min="12037" max="12037" width="12.5703125" style="1" hidden="1"/>
    <col min="12038" max="12038" width="7.140625" style="1" hidden="1"/>
    <col min="12039" max="12039" width="11.28515625" style="1" hidden="1"/>
    <col min="12040" max="12040" width="10.140625" style="1" hidden="1"/>
    <col min="12041" max="12041" width="5" style="1" hidden="1"/>
    <col min="12042" max="12042" width="9.5703125" style="1" hidden="1"/>
    <col min="12043" max="12043" width="13" style="1" hidden="1"/>
    <col min="12044" max="12044" width="12.85546875" style="1" hidden="1"/>
    <col min="12045" max="12045" width="14.85546875" style="1" hidden="1"/>
    <col min="12046" max="12046" width="14.42578125" style="1" hidden="1"/>
    <col min="12047" max="12290" width="9.140625" style="1" hidden="1"/>
    <col min="12291" max="12291" width="4.28515625" style="1" hidden="1"/>
    <col min="12292" max="12292" width="32.140625" style="1" hidden="1"/>
    <col min="12293" max="12293" width="12.5703125" style="1" hidden="1"/>
    <col min="12294" max="12294" width="7.140625" style="1" hidden="1"/>
    <col min="12295" max="12295" width="11.28515625" style="1" hidden="1"/>
    <col min="12296" max="12296" width="10.140625" style="1" hidden="1"/>
    <col min="12297" max="12297" width="5" style="1" hidden="1"/>
    <col min="12298" max="12298" width="9.5703125" style="1" hidden="1"/>
    <col min="12299" max="12299" width="13" style="1" hidden="1"/>
    <col min="12300" max="12300" width="12.85546875" style="1" hidden="1"/>
    <col min="12301" max="12301" width="14.85546875" style="1" hidden="1"/>
    <col min="12302" max="12302" width="14.42578125" style="1" hidden="1"/>
    <col min="12303" max="12546" width="9.140625" style="1" hidden="1"/>
    <col min="12547" max="12547" width="4.28515625" style="1" hidden="1"/>
    <col min="12548" max="12548" width="32.140625" style="1" hidden="1"/>
    <col min="12549" max="12549" width="12.5703125" style="1" hidden="1"/>
    <col min="12550" max="12550" width="7.140625" style="1" hidden="1"/>
    <col min="12551" max="12551" width="11.28515625" style="1" hidden="1"/>
    <col min="12552" max="12552" width="10.140625" style="1" hidden="1"/>
    <col min="12553" max="12553" width="5" style="1" hidden="1"/>
    <col min="12554" max="12554" width="9.5703125" style="1" hidden="1"/>
    <col min="12555" max="12555" width="13" style="1" hidden="1"/>
    <col min="12556" max="12556" width="12.85546875" style="1" hidden="1"/>
    <col min="12557" max="12557" width="14.85546875" style="1" hidden="1"/>
    <col min="12558" max="12558" width="14.42578125" style="1" hidden="1"/>
    <col min="12559" max="12802" width="9.140625" style="1" hidden="1"/>
    <col min="12803" max="12803" width="4.28515625" style="1" hidden="1"/>
    <col min="12804" max="12804" width="32.140625" style="1" hidden="1"/>
    <col min="12805" max="12805" width="12.5703125" style="1" hidden="1"/>
    <col min="12806" max="12806" width="7.140625" style="1" hidden="1"/>
    <col min="12807" max="12807" width="11.28515625" style="1" hidden="1"/>
    <col min="12808" max="12808" width="10.140625" style="1" hidden="1"/>
    <col min="12809" max="12809" width="5" style="1" hidden="1"/>
    <col min="12810" max="12810" width="9.5703125" style="1" hidden="1"/>
    <col min="12811" max="12811" width="13" style="1" hidden="1"/>
    <col min="12812" max="12812" width="12.85546875" style="1" hidden="1"/>
    <col min="12813" max="12813" width="14.85546875" style="1" hidden="1"/>
    <col min="12814" max="12814" width="14.42578125" style="1" hidden="1"/>
    <col min="12815" max="13058" width="9.140625" style="1" hidden="1"/>
    <col min="13059" max="13059" width="4.28515625" style="1" hidden="1"/>
    <col min="13060" max="13060" width="32.140625" style="1" hidden="1"/>
    <col min="13061" max="13061" width="12.5703125" style="1" hidden="1"/>
    <col min="13062" max="13062" width="7.140625" style="1" hidden="1"/>
    <col min="13063" max="13063" width="11.28515625" style="1" hidden="1"/>
    <col min="13064" max="13064" width="10.140625" style="1" hidden="1"/>
    <col min="13065" max="13065" width="5" style="1" hidden="1"/>
    <col min="13066" max="13066" width="9.5703125" style="1" hidden="1"/>
    <col min="13067" max="13067" width="13" style="1" hidden="1"/>
    <col min="13068" max="13068" width="12.85546875" style="1" hidden="1"/>
    <col min="13069" max="13069" width="14.85546875" style="1" hidden="1"/>
    <col min="13070" max="13070" width="14.42578125" style="1" hidden="1"/>
    <col min="13071" max="13314" width="9.140625" style="1" hidden="1"/>
    <col min="13315" max="13315" width="4.28515625" style="1" hidden="1"/>
    <col min="13316" max="13316" width="32.140625" style="1" hidden="1"/>
    <col min="13317" max="13317" width="12.5703125" style="1" hidden="1"/>
    <col min="13318" max="13318" width="7.140625" style="1" hidden="1"/>
    <col min="13319" max="13319" width="11.28515625" style="1" hidden="1"/>
    <col min="13320" max="13320" width="10.140625" style="1" hidden="1"/>
    <col min="13321" max="13321" width="5" style="1" hidden="1"/>
    <col min="13322" max="13322" width="9.5703125" style="1" hidden="1"/>
    <col min="13323" max="13323" width="13" style="1" hidden="1"/>
    <col min="13324" max="13324" width="12.85546875" style="1" hidden="1"/>
    <col min="13325" max="13325" width="14.85546875" style="1" hidden="1"/>
    <col min="13326" max="13326" width="14.42578125" style="1" hidden="1"/>
    <col min="13327" max="13570" width="9.140625" style="1" hidden="1"/>
    <col min="13571" max="13571" width="4.28515625" style="1" hidden="1"/>
    <col min="13572" max="13572" width="32.140625" style="1" hidden="1"/>
    <col min="13573" max="13573" width="12.5703125" style="1" hidden="1"/>
    <col min="13574" max="13574" width="7.140625" style="1" hidden="1"/>
    <col min="13575" max="13575" width="11.28515625" style="1" hidden="1"/>
    <col min="13576" max="13576" width="10.140625" style="1" hidden="1"/>
    <col min="13577" max="13577" width="5" style="1" hidden="1"/>
    <col min="13578" max="13578" width="9.5703125" style="1" hidden="1"/>
    <col min="13579" max="13579" width="13" style="1" hidden="1"/>
    <col min="13580" max="13580" width="12.85546875" style="1" hidden="1"/>
    <col min="13581" max="13581" width="14.85546875" style="1" hidden="1"/>
    <col min="13582" max="13582" width="14.42578125" style="1" hidden="1"/>
    <col min="13583" max="13826" width="9.140625" style="1" hidden="1"/>
    <col min="13827" max="13827" width="4.28515625" style="1" hidden="1"/>
    <col min="13828" max="13828" width="32.140625" style="1" hidden="1"/>
    <col min="13829" max="13829" width="12.5703125" style="1" hidden="1"/>
    <col min="13830" max="13830" width="7.140625" style="1" hidden="1"/>
    <col min="13831" max="13831" width="11.28515625" style="1" hidden="1"/>
    <col min="13832" max="13832" width="10.140625" style="1" hidden="1"/>
    <col min="13833" max="13833" width="5" style="1" hidden="1"/>
    <col min="13834" max="13834" width="9.5703125" style="1" hidden="1"/>
    <col min="13835" max="13835" width="13" style="1" hidden="1"/>
    <col min="13836" max="13836" width="12.85546875" style="1" hidden="1"/>
    <col min="13837" max="13837" width="14.85546875" style="1" hidden="1"/>
    <col min="13838" max="13838" width="14.42578125" style="1" hidden="1"/>
    <col min="13839" max="14082" width="9.140625" style="1" hidden="1"/>
    <col min="14083" max="14083" width="4.28515625" style="1" hidden="1"/>
    <col min="14084" max="14084" width="32.140625" style="1" hidden="1"/>
    <col min="14085" max="14085" width="12.5703125" style="1" hidden="1"/>
    <col min="14086" max="14086" width="7.140625" style="1" hidden="1"/>
    <col min="14087" max="14087" width="11.28515625" style="1" hidden="1"/>
    <col min="14088" max="14088" width="10.140625" style="1" hidden="1"/>
    <col min="14089" max="14089" width="5" style="1" hidden="1"/>
    <col min="14090" max="14090" width="9.5703125" style="1" hidden="1"/>
    <col min="14091" max="14091" width="13" style="1" hidden="1"/>
    <col min="14092" max="14092" width="12.85546875" style="1" hidden="1"/>
    <col min="14093" max="14093" width="14.85546875" style="1" hidden="1"/>
    <col min="14094" max="14094" width="14.42578125" style="1" hidden="1"/>
    <col min="14095" max="14338" width="9.140625" style="1" hidden="1"/>
    <col min="14339" max="14339" width="4.28515625" style="1" hidden="1"/>
    <col min="14340" max="14340" width="32.140625" style="1" hidden="1"/>
    <col min="14341" max="14341" width="12.5703125" style="1" hidden="1"/>
    <col min="14342" max="14342" width="7.140625" style="1" hidden="1"/>
    <col min="14343" max="14343" width="11.28515625" style="1" hidden="1"/>
    <col min="14344" max="14344" width="10.140625" style="1" hidden="1"/>
    <col min="14345" max="14345" width="5" style="1" hidden="1"/>
    <col min="14346" max="14346" width="9.5703125" style="1" hidden="1"/>
    <col min="14347" max="14347" width="13" style="1" hidden="1"/>
    <col min="14348" max="14348" width="12.85546875" style="1" hidden="1"/>
    <col min="14349" max="14349" width="14.85546875" style="1" hidden="1"/>
    <col min="14350" max="14350" width="14.42578125" style="1" hidden="1"/>
    <col min="14351" max="14594" width="9.140625" style="1" hidden="1"/>
    <col min="14595" max="14595" width="4.28515625" style="1" hidden="1"/>
    <col min="14596" max="14596" width="32.140625" style="1" hidden="1"/>
    <col min="14597" max="14597" width="12.5703125" style="1" hidden="1"/>
    <col min="14598" max="14598" width="7.140625" style="1" hidden="1"/>
    <col min="14599" max="14599" width="11.28515625" style="1" hidden="1"/>
    <col min="14600" max="14600" width="10.140625" style="1" hidden="1"/>
    <col min="14601" max="14601" width="5" style="1" hidden="1"/>
    <col min="14602" max="14602" width="9.5703125" style="1" hidden="1"/>
    <col min="14603" max="14603" width="13" style="1" hidden="1"/>
    <col min="14604" max="14604" width="12.85546875" style="1" hidden="1"/>
    <col min="14605" max="14605" width="14.85546875" style="1" hidden="1"/>
    <col min="14606" max="14606" width="14.42578125" style="1" hidden="1"/>
    <col min="14607" max="14850" width="9.140625" style="1" hidden="1"/>
    <col min="14851" max="14851" width="4.28515625" style="1" hidden="1"/>
    <col min="14852" max="14852" width="32.140625" style="1" hidden="1"/>
    <col min="14853" max="14853" width="12.5703125" style="1" hidden="1"/>
    <col min="14854" max="14854" width="7.140625" style="1" hidden="1"/>
    <col min="14855" max="14855" width="11.28515625" style="1" hidden="1"/>
    <col min="14856" max="14856" width="10.140625" style="1" hidden="1"/>
    <col min="14857" max="14857" width="5" style="1" hidden="1"/>
    <col min="14858" max="14858" width="9.5703125" style="1" hidden="1"/>
    <col min="14859" max="14859" width="13" style="1" hidden="1"/>
    <col min="14860" max="14860" width="12.85546875" style="1" hidden="1"/>
    <col min="14861" max="14861" width="14.85546875" style="1" hidden="1"/>
    <col min="14862" max="14862" width="14.42578125" style="1" hidden="1"/>
    <col min="14863" max="15106" width="9.140625" style="1" hidden="1"/>
    <col min="15107" max="15107" width="4.28515625" style="1" hidden="1"/>
    <col min="15108" max="15108" width="32.140625" style="1" hidden="1"/>
    <col min="15109" max="15109" width="12.5703125" style="1" hidden="1"/>
    <col min="15110" max="15110" width="7.140625" style="1" hidden="1"/>
    <col min="15111" max="15111" width="11.28515625" style="1" hidden="1"/>
    <col min="15112" max="15112" width="10.140625" style="1" hidden="1"/>
    <col min="15113" max="15113" width="5" style="1" hidden="1"/>
    <col min="15114" max="15114" width="9.5703125" style="1" hidden="1"/>
    <col min="15115" max="15115" width="13" style="1" hidden="1"/>
    <col min="15116" max="15116" width="12.85546875" style="1" hidden="1"/>
    <col min="15117" max="15117" width="14.85546875" style="1" hidden="1"/>
    <col min="15118" max="15118" width="14.42578125" style="1" hidden="1"/>
    <col min="15119" max="15362" width="9.140625" style="1" hidden="1"/>
    <col min="15363" max="15363" width="4.28515625" style="1" hidden="1"/>
    <col min="15364" max="15364" width="32.140625" style="1" hidden="1"/>
    <col min="15365" max="15365" width="12.5703125" style="1" hidden="1"/>
    <col min="15366" max="15366" width="7.140625" style="1" hidden="1"/>
    <col min="15367" max="15367" width="11.28515625" style="1" hidden="1"/>
    <col min="15368" max="15368" width="10.140625" style="1" hidden="1"/>
    <col min="15369" max="15369" width="5" style="1" hidden="1"/>
    <col min="15370" max="15370" width="9.5703125" style="1" hidden="1"/>
    <col min="15371" max="15371" width="13" style="1" hidden="1"/>
    <col min="15372" max="15372" width="12.85546875" style="1" hidden="1"/>
    <col min="15373" max="15373" width="14.85546875" style="1" hidden="1"/>
    <col min="15374" max="15374" width="14.42578125" style="1" hidden="1"/>
    <col min="15375" max="15618" width="9.140625" style="1" hidden="1"/>
    <col min="15619" max="15619" width="4.28515625" style="1" hidden="1"/>
    <col min="15620" max="15620" width="32.140625" style="1" hidden="1"/>
    <col min="15621" max="15621" width="12.5703125" style="1" hidden="1"/>
    <col min="15622" max="15622" width="7.140625" style="1" hidden="1"/>
    <col min="15623" max="15623" width="11.28515625" style="1" hidden="1"/>
    <col min="15624" max="15624" width="10.140625" style="1" hidden="1"/>
    <col min="15625" max="15625" width="5" style="1" hidden="1"/>
    <col min="15626" max="15626" width="9.5703125" style="1" hidden="1"/>
    <col min="15627" max="15627" width="13" style="1" hidden="1"/>
    <col min="15628" max="15628" width="12.85546875" style="1" hidden="1"/>
    <col min="15629" max="15629" width="14.85546875" style="1" hidden="1"/>
    <col min="15630" max="15630" width="14.42578125" style="1" hidden="1"/>
    <col min="15631" max="15874" width="9.140625" style="1" hidden="1"/>
    <col min="15875" max="15875" width="4.28515625" style="1" hidden="1"/>
    <col min="15876" max="15876" width="32.140625" style="1" hidden="1"/>
    <col min="15877" max="15877" width="12.5703125" style="1" hidden="1"/>
    <col min="15878" max="15878" width="7.140625" style="1" hidden="1"/>
    <col min="15879" max="15879" width="11.28515625" style="1" hidden="1"/>
    <col min="15880" max="15880" width="10.140625" style="1" hidden="1"/>
    <col min="15881" max="15881" width="5" style="1" hidden="1"/>
    <col min="15882" max="15882" width="9.5703125" style="1" hidden="1"/>
    <col min="15883" max="15883" width="13" style="1" hidden="1"/>
    <col min="15884" max="15884" width="12.85546875" style="1" hidden="1"/>
    <col min="15885" max="15885" width="14.85546875" style="1" hidden="1"/>
    <col min="15886" max="15886" width="14.42578125" style="1" hidden="1"/>
    <col min="15887" max="16130" width="9.140625" style="1" hidden="1"/>
    <col min="16131" max="16131" width="4.28515625" style="1" hidden="1"/>
    <col min="16132" max="16132" width="32.140625" style="1" hidden="1"/>
    <col min="16133" max="16133" width="12.5703125" style="1" hidden="1"/>
    <col min="16134" max="16134" width="7.140625" style="1" hidden="1"/>
    <col min="16135" max="16135" width="11.28515625" style="1" hidden="1"/>
    <col min="16136" max="16136" width="10.140625" style="1" hidden="1"/>
    <col min="16137" max="16137" width="5" style="1" hidden="1"/>
    <col min="16138" max="16138" width="9.5703125" style="1" hidden="1"/>
    <col min="16139" max="16139" width="13" style="1" hidden="1"/>
    <col min="16140" max="16140" width="12.85546875" style="1" hidden="1"/>
    <col min="16141" max="16141" width="14.85546875" style="1" hidden="1"/>
    <col min="16142" max="16142" width="14.42578125" style="1" hidden="1"/>
    <col min="16143" max="16143" width="12.85546875" style="1" hidden="1"/>
    <col min="16144" max="16144" width="14.85546875" style="1" hidden="1"/>
    <col min="16145" max="16146" width="14.42578125" style="1" hidden="1"/>
    <col min="16147" max="16147" width="12.85546875" style="1" hidden="1"/>
    <col min="16148" max="16148" width="14.85546875" style="1" hidden="1"/>
    <col min="16149" max="16154" width="14.42578125" style="1" hidden="1"/>
    <col min="16155" max="16384" width="9.140625" style="1" hidden="1"/>
  </cols>
  <sheetData>
    <row r="2" spans="1:15" ht="22.5" customHeight="1" x14ac:dyDescent="0.25">
      <c r="B2" s="168" t="s">
        <v>821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</row>
    <row r="3" spans="1:15" ht="12" thickBot="1" x14ac:dyDescent="0.3"/>
    <row r="4" spans="1:15" s="2" customFormat="1" ht="28.5" customHeight="1" thickBot="1" x14ac:dyDescent="0.3">
      <c r="A4" s="1"/>
      <c r="B4" s="119" t="s">
        <v>312</v>
      </c>
      <c r="C4" s="120" t="s">
        <v>313</v>
      </c>
      <c r="D4" s="120" t="s">
        <v>314</v>
      </c>
      <c r="E4" s="119" t="s">
        <v>315</v>
      </c>
      <c r="F4" s="121" t="s">
        <v>316</v>
      </c>
      <c r="G4" s="119" t="s">
        <v>317</v>
      </c>
      <c r="H4" s="119" t="s">
        <v>318</v>
      </c>
      <c r="I4" s="119" t="s">
        <v>319</v>
      </c>
      <c r="J4" s="122" t="s">
        <v>320</v>
      </c>
      <c r="K4" s="122" t="s">
        <v>2</v>
      </c>
      <c r="L4" s="122" t="s">
        <v>4</v>
      </c>
      <c r="M4" s="122" t="s">
        <v>321</v>
      </c>
      <c r="N4" s="148"/>
      <c r="O4" s="148"/>
    </row>
    <row r="5" spans="1:15" s="2" customFormat="1" ht="15.75" customHeight="1" x14ac:dyDescent="0.25">
      <c r="B5" s="193" t="s">
        <v>565</v>
      </c>
      <c r="C5" s="194"/>
      <c r="D5" s="194"/>
      <c r="E5" s="194"/>
      <c r="F5" s="108" t="s">
        <v>322</v>
      </c>
      <c r="G5" s="216" t="s">
        <v>565</v>
      </c>
      <c r="H5" s="217"/>
      <c r="I5" s="55" t="s">
        <v>322</v>
      </c>
      <c r="J5" s="144"/>
      <c r="K5" s="145"/>
      <c r="L5" s="145"/>
      <c r="M5" s="146" t="s">
        <v>524</v>
      </c>
      <c r="N5" s="149"/>
      <c r="O5" s="149"/>
    </row>
    <row r="6" spans="1:15" ht="22.5" customHeight="1" x14ac:dyDescent="0.25">
      <c r="B6" s="189">
        <v>1</v>
      </c>
      <c r="C6" s="202" t="s">
        <v>682</v>
      </c>
      <c r="D6" s="189" t="s">
        <v>358</v>
      </c>
      <c r="E6" s="19" t="s">
        <v>156</v>
      </c>
      <c r="F6" s="20">
        <v>254</v>
      </c>
      <c r="G6" s="19" t="s">
        <v>323</v>
      </c>
      <c r="H6" s="19" t="s">
        <v>0</v>
      </c>
      <c r="I6" s="21">
        <v>189</v>
      </c>
      <c r="J6" s="27">
        <v>18900000.00000003</v>
      </c>
      <c r="K6" s="27">
        <v>120501678.28346032</v>
      </c>
      <c r="L6" s="27">
        <v>112263095.10010132</v>
      </c>
      <c r="M6" s="56">
        <f t="shared" ref="M6:M43" si="0">SUM(J6:L6)</f>
        <v>251664773.38356167</v>
      </c>
    </row>
    <row r="7" spans="1:15" ht="22.5" customHeight="1" x14ac:dyDescent="0.25">
      <c r="B7" s="190"/>
      <c r="C7" s="192"/>
      <c r="D7" s="190"/>
      <c r="E7" s="19" t="s">
        <v>213</v>
      </c>
      <c r="F7" s="20">
        <v>65</v>
      </c>
      <c r="G7" s="19" t="s">
        <v>324</v>
      </c>
      <c r="H7" s="19" t="s">
        <v>0</v>
      </c>
      <c r="I7" s="21">
        <v>65</v>
      </c>
      <c r="J7" s="22">
        <v>6500000.0000000149</v>
      </c>
      <c r="K7" s="22">
        <v>37390992.36517939</v>
      </c>
      <c r="L7" s="22">
        <v>34999320.127971292</v>
      </c>
      <c r="M7" s="56">
        <f t="shared" si="0"/>
        <v>78890312.493150696</v>
      </c>
    </row>
    <row r="8" spans="1:15" ht="28.5" customHeight="1" x14ac:dyDescent="0.25">
      <c r="B8" s="19">
        <v>2</v>
      </c>
      <c r="C8" s="35" t="s">
        <v>764</v>
      </c>
      <c r="D8" s="19" t="s">
        <v>358</v>
      </c>
      <c r="E8" s="19" t="s">
        <v>216</v>
      </c>
      <c r="F8" s="20">
        <v>420</v>
      </c>
      <c r="G8" s="19" t="s">
        <v>325</v>
      </c>
      <c r="H8" s="19" t="s">
        <v>0</v>
      </c>
      <c r="I8" s="21">
        <v>420</v>
      </c>
      <c r="J8" s="22">
        <v>42000000.00000006</v>
      </c>
      <c r="K8" s="22">
        <v>199194161.66949257</v>
      </c>
      <c r="L8" s="22">
        <v>165580675.80995944</v>
      </c>
      <c r="M8" s="56">
        <f t="shared" si="0"/>
        <v>406774837.47945207</v>
      </c>
    </row>
    <row r="9" spans="1:15" ht="27.75" customHeight="1" x14ac:dyDescent="0.25">
      <c r="B9" s="19">
        <v>3</v>
      </c>
      <c r="C9" s="35" t="s">
        <v>683</v>
      </c>
      <c r="D9" s="19" t="s">
        <v>358</v>
      </c>
      <c r="E9" s="19" t="s">
        <v>217</v>
      </c>
      <c r="F9" s="20">
        <v>460</v>
      </c>
      <c r="G9" s="19" t="s">
        <v>326</v>
      </c>
      <c r="H9" s="19" t="s">
        <v>0</v>
      </c>
      <c r="I9" s="21">
        <v>460</v>
      </c>
      <c r="J9" s="22">
        <v>46000000</v>
      </c>
      <c r="K9" s="22">
        <v>213138320.85754043</v>
      </c>
      <c r="L9" s="22">
        <v>182283764.16985685</v>
      </c>
      <c r="M9" s="56">
        <f t="shared" si="0"/>
        <v>441422085.02739727</v>
      </c>
    </row>
    <row r="10" spans="1:15" ht="22.5" customHeight="1" x14ac:dyDescent="0.25">
      <c r="B10" s="189">
        <v>4</v>
      </c>
      <c r="C10" s="202" t="s">
        <v>684</v>
      </c>
      <c r="D10" s="189" t="s">
        <v>358</v>
      </c>
      <c r="E10" s="19" t="s">
        <v>222</v>
      </c>
      <c r="F10" s="198">
        <v>420</v>
      </c>
      <c r="G10" s="19" t="s">
        <v>327</v>
      </c>
      <c r="H10" s="19" t="s">
        <v>0</v>
      </c>
      <c r="I10" s="21">
        <v>210</v>
      </c>
      <c r="J10" s="22">
        <v>21000000.000000022</v>
      </c>
      <c r="K10" s="22">
        <v>62826081.496742345</v>
      </c>
      <c r="L10" s="22">
        <v>50969436.653942578</v>
      </c>
      <c r="M10" s="56">
        <f t="shared" si="0"/>
        <v>134795518.15068495</v>
      </c>
    </row>
    <row r="11" spans="1:15" ht="22.5" customHeight="1" x14ac:dyDescent="0.25">
      <c r="A11" s="2"/>
      <c r="B11" s="190"/>
      <c r="C11" s="192"/>
      <c r="D11" s="190"/>
      <c r="E11" s="19" t="s">
        <v>223</v>
      </c>
      <c r="F11" s="199"/>
      <c r="G11" s="19" t="s">
        <v>328</v>
      </c>
      <c r="H11" s="19" t="s">
        <v>6</v>
      </c>
      <c r="I11" s="21">
        <v>210</v>
      </c>
      <c r="J11" s="22">
        <v>21000000</v>
      </c>
      <c r="K11" s="22">
        <v>123476204.29042149</v>
      </c>
      <c r="L11" s="22">
        <v>112567528.59998947</v>
      </c>
      <c r="M11" s="56">
        <f t="shared" si="0"/>
        <v>257043732.89041096</v>
      </c>
      <c r="N11" s="149"/>
      <c r="O11" s="149"/>
    </row>
    <row r="12" spans="1:15" ht="27.75" customHeight="1" x14ac:dyDescent="0.25">
      <c r="B12" s="19">
        <v>5</v>
      </c>
      <c r="C12" s="35" t="s">
        <v>685</v>
      </c>
      <c r="D12" s="19" t="s">
        <v>358</v>
      </c>
      <c r="E12" s="19" t="s">
        <v>208</v>
      </c>
      <c r="F12" s="20">
        <v>56</v>
      </c>
      <c r="G12" s="19" t="s">
        <v>329</v>
      </c>
      <c r="H12" s="19" t="s">
        <v>0</v>
      </c>
      <c r="I12" s="21">
        <v>56</v>
      </c>
      <c r="J12" s="22">
        <v>5600000</v>
      </c>
      <c r="K12" s="22">
        <v>34565183.102906734</v>
      </c>
      <c r="L12" s="22">
        <v>32473063.814901486</v>
      </c>
      <c r="M12" s="56">
        <f t="shared" si="0"/>
        <v>72638246.91780822</v>
      </c>
    </row>
    <row r="13" spans="1:15" ht="27" customHeight="1" x14ac:dyDescent="0.25">
      <c r="B13" s="19">
        <v>6</v>
      </c>
      <c r="C13" s="35" t="s">
        <v>686</v>
      </c>
      <c r="D13" s="19" t="s">
        <v>358</v>
      </c>
      <c r="E13" s="19" t="s">
        <v>209</v>
      </c>
      <c r="F13" s="20">
        <v>151</v>
      </c>
      <c r="G13" s="19" t="s">
        <v>329</v>
      </c>
      <c r="H13" s="19" t="s">
        <v>0</v>
      </c>
      <c r="I13" s="21">
        <v>151</v>
      </c>
      <c r="J13" s="22">
        <v>15100000.00000003</v>
      </c>
      <c r="K13" s="22">
        <v>78504250.226402327</v>
      </c>
      <c r="L13" s="22">
        <v>71693249.924282596</v>
      </c>
      <c r="M13" s="56">
        <f t="shared" si="0"/>
        <v>165297500.15068495</v>
      </c>
    </row>
    <row r="14" spans="1:15" ht="22.5" customHeight="1" x14ac:dyDescent="0.25">
      <c r="B14" s="189">
        <v>7</v>
      </c>
      <c r="C14" s="278" t="s">
        <v>687</v>
      </c>
      <c r="D14" s="189" t="s">
        <v>358</v>
      </c>
      <c r="E14" s="19" t="s">
        <v>226</v>
      </c>
      <c r="F14" s="198">
        <v>464.8</v>
      </c>
      <c r="G14" s="19" t="s">
        <v>330</v>
      </c>
      <c r="H14" s="19" t="s">
        <v>0</v>
      </c>
      <c r="I14" s="21">
        <v>232.4</v>
      </c>
      <c r="J14" s="22">
        <v>23239999.999999985</v>
      </c>
      <c r="K14" s="22">
        <v>121172578.71930809</v>
      </c>
      <c r="L14" s="22">
        <v>108045367.36288367</v>
      </c>
      <c r="M14" s="56">
        <f t="shared" si="0"/>
        <v>252457946.08219177</v>
      </c>
    </row>
    <row r="15" spans="1:15" ht="22.5" customHeight="1" x14ac:dyDescent="0.25">
      <c r="B15" s="190"/>
      <c r="C15" s="279"/>
      <c r="D15" s="190"/>
      <c r="E15" s="19" t="s">
        <v>227</v>
      </c>
      <c r="F15" s="199"/>
      <c r="G15" s="19" t="s">
        <v>331</v>
      </c>
      <c r="H15" s="19" t="s">
        <v>6</v>
      </c>
      <c r="I15" s="21">
        <v>232.4</v>
      </c>
      <c r="J15" s="22">
        <v>23239999.99999997</v>
      </c>
      <c r="K15" s="22">
        <v>136128710.84694201</v>
      </c>
      <c r="L15" s="22">
        <v>122096261.22155115</v>
      </c>
      <c r="M15" s="56">
        <f t="shared" si="0"/>
        <v>281464972.06849313</v>
      </c>
    </row>
    <row r="16" spans="1:15" ht="22.5" customHeight="1" x14ac:dyDescent="0.25">
      <c r="B16" s="189">
        <v>8</v>
      </c>
      <c r="C16" s="202" t="s">
        <v>688</v>
      </c>
      <c r="D16" s="189" t="s">
        <v>358</v>
      </c>
      <c r="E16" s="19" t="s">
        <v>427</v>
      </c>
      <c r="F16" s="198">
        <v>725</v>
      </c>
      <c r="G16" s="19" t="s">
        <v>243</v>
      </c>
      <c r="H16" s="19" t="s">
        <v>0</v>
      </c>
      <c r="I16" s="21">
        <v>362.5</v>
      </c>
      <c r="J16" s="22">
        <v>36250000.000000007</v>
      </c>
      <c r="K16" s="22">
        <v>36079051.26282265</v>
      </c>
      <c r="L16" s="22">
        <v>42262998.627588294</v>
      </c>
      <c r="M16" s="56">
        <f t="shared" si="0"/>
        <v>114592049.89041096</v>
      </c>
    </row>
    <row r="17" spans="1:15" ht="22.5" customHeight="1" x14ac:dyDescent="0.25">
      <c r="A17" s="2"/>
      <c r="B17" s="190"/>
      <c r="C17" s="192"/>
      <c r="D17" s="190"/>
      <c r="E17" s="19" t="s">
        <v>428</v>
      </c>
      <c r="F17" s="199"/>
      <c r="G17" s="19" t="s">
        <v>332</v>
      </c>
      <c r="H17" s="19" t="s">
        <v>6</v>
      </c>
      <c r="I17" s="21">
        <v>362.5</v>
      </c>
      <c r="J17" s="22">
        <v>36250000.000000045</v>
      </c>
      <c r="K17" s="22">
        <v>114882464.56182696</v>
      </c>
      <c r="L17" s="22">
        <v>99077817.794337407</v>
      </c>
      <c r="M17" s="56">
        <f t="shared" si="0"/>
        <v>250210282.3561644</v>
      </c>
      <c r="N17" s="149"/>
      <c r="O17" s="149"/>
    </row>
    <row r="18" spans="1:15" ht="22.5" customHeight="1" x14ac:dyDescent="0.25">
      <c r="B18" s="189">
        <v>9</v>
      </c>
      <c r="C18" s="202" t="s">
        <v>689</v>
      </c>
      <c r="D18" s="189" t="s">
        <v>358</v>
      </c>
      <c r="E18" s="19" t="s">
        <v>244</v>
      </c>
      <c r="F18" s="198">
        <v>440</v>
      </c>
      <c r="G18" s="19" t="s">
        <v>333</v>
      </c>
      <c r="H18" s="19" t="s">
        <v>0</v>
      </c>
      <c r="I18" s="21">
        <v>220</v>
      </c>
      <c r="J18" s="22">
        <v>19639166.876712352</v>
      </c>
      <c r="K18" s="22">
        <v>77184858.550051048</v>
      </c>
      <c r="L18" s="22">
        <v>62050938.340359911</v>
      </c>
      <c r="M18" s="56">
        <f t="shared" si="0"/>
        <v>158874963.76712331</v>
      </c>
    </row>
    <row r="19" spans="1:15" ht="22.5" customHeight="1" x14ac:dyDescent="0.25">
      <c r="B19" s="190"/>
      <c r="C19" s="192"/>
      <c r="D19" s="190"/>
      <c r="E19" s="19" t="s">
        <v>245</v>
      </c>
      <c r="F19" s="199"/>
      <c r="G19" s="19" t="s">
        <v>246</v>
      </c>
      <c r="H19" s="19" t="s">
        <v>6</v>
      </c>
      <c r="I19" s="21">
        <v>220</v>
      </c>
      <c r="J19" s="22">
        <v>21999999.99999997</v>
      </c>
      <c r="K19" s="22">
        <v>86329280.775961712</v>
      </c>
      <c r="L19" s="22">
        <v>80348625.073353365</v>
      </c>
      <c r="M19" s="56">
        <f t="shared" si="0"/>
        <v>188677905.84931505</v>
      </c>
    </row>
    <row r="20" spans="1:15" ht="22.5" customHeight="1" x14ac:dyDescent="0.25">
      <c r="B20" s="189">
        <v>10</v>
      </c>
      <c r="C20" s="278" t="s">
        <v>690</v>
      </c>
      <c r="D20" s="189" t="s">
        <v>358</v>
      </c>
      <c r="E20" s="19" t="s">
        <v>254</v>
      </c>
      <c r="F20" s="198">
        <v>884</v>
      </c>
      <c r="G20" s="19" t="s">
        <v>255</v>
      </c>
      <c r="H20" s="19" t="s">
        <v>0</v>
      </c>
      <c r="I20" s="21">
        <v>442</v>
      </c>
      <c r="J20" s="22">
        <v>20501699</v>
      </c>
      <c r="K20" s="22">
        <v>14267788.009449437</v>
      </c>
      <c r="L20" s="22">
        <v>15392713.990550563</v>
      </c>
      <c r="M20" s="56">
        <f t="shared" si="0"/>
        <v>50162201</v>
      </c>
    </row>
    <row r="21" spans="1:15" ht="22.5" customHeight="1" x14ac:dyDescent="0.25">
      <c r="B21" s="190"/>
      <c r="C21" s="279"/>
      <c r="D21" s="190"/>
      <c r="E21" s="19" t="s">
        <v>256</v>
      </c>
      <c r="F21" s="199"/>
      <c r="G21" s="19" t="s">
        <v>257</v>
      </c>
      <c r="H21" s="19" t="s">
        <v>6</v>
      </c>
      <c r="I21" s="21">
        <v>442</v>
      </c>
      <c r="J21" s="22">
        <v>44199999.99999994</v>
      </c>
      <c r="K21" s="22">
        <v>113167825.98236391</v>
      </c>
      <c r="L21" s="22">
        <v>109924808.16832104</v>
      </c>
      <c r="M21" s="56">
        <f t="shared" si="0"/>
        <v>267292634.15068489</v>
      </c>
    </row>
    <row r="22" spans="1:15" ht="22.5" customHeight="1" x14ac:dyDescent="0.25">
      <c r="B22" s="189">
        <v>11</v>
      </c>
      <c r="C22" s="202" t="s">
        <v>691</v>
      </c>
      <c r="D22" s="189" t="s">
        <v>358</v>
      </c>
      <c r="E22" s="19" t="s">
        <v>431</v>
      </c>
      <c r="F22" s="198">
        <v>1797.24</v>
      </c>
      <c r="G22" s="23" t="s">
        <v>265</v>
      </c>
      <c r="H22" s="19" t="s">
        <v>0</v>
      </c>
      <c r="I22" s="21">
        <v>898.62</v>
      </c>
      <c r="J22" s="22">
        <v>89862000</v>
      </c>
      <c r="K22" s="22">
        <v>138659659.222188</v>
      </c>
      <c r="L22" s="22">
        <v>140688310.0189079</v>
      </c>
      <c r="M22" s="56">
        <f t="shared" si="0"/>
        <v>369209969.2410959</v>
      </c>
    </row>
    <row r="23" spans="1:15" ht="22.5" customHeight="1" x14ac:dyDescent="0.25">
      <c r="A23" s="2"/>
      <c r="B23" s="203"/>
      <c r="C23" s="204"/>
      <c r="D23" s="203"/>
      <c r="E23" s="19" t="s">
        <v>432</v>
      </c>
      <c r="F23" s="199"/>
      <c r="G23" s="23" t="s">
        <v>334</v>
      </c>
      <c r="H23" s="19" t="s">
        <v>6</v>
      </c>
      <c r="I23" s="21">
        <v>898.62</v>
      </c>
      <c r="J23" s="22">
        <v>89862000</v>
      </c>
      <c r="K23" s="22">
        <v>170194221.49844724</v>
      </c>
      <c r="L23" s="22">
        <v>167909676.19744319</v>
      </c>
      <c r="M23" s="56">
        <f t="shared" si="0"/>
        <v>427965897.69589043</v>
      </c>
      <c r="N23" s="149"/>
      <c r="O23" s="149"/>
    </row>
    <row r="24" spans="1:15" ht="22.5" customHeight="1" x14ac:dyDescent="0.25">
      <c r="B24" s="189">
        <v>12</v>
      </c>
      <c r="C24" s="202" t="s">
        <v>692</v>
      </c>
      <c r="D24" s="189" t="s">
        <v>358</v>
      </c>
      <c r="E24" s="19" t="s">
        <v>279</v>
      </c>
      <c r="F24" s="198">
        <v>642.79999999999995</v>
      </c>
      <c r="G24" s="19" t="s">
        <v>336</v>
      </c>
      <c r="H24" s="19" t="s">
        <v>0</v>
      </c>
      <c r="I24" s="21">
        <v>307.58</v>
      </c>
      <c r="J24" s="22">
        <v>30758400.000000007</v>
      </c>
      <c r="K24" s="22">
        <v>18939623.852693923</v>
      </c>
      <c r="L24" s="22">
        <v>6990590.3577170353</v>
      </c>
      <c r="M24" s="56">
        <f t="shared" si="0"/>
        <v>56688614.210410967</v>
      </c>
    </row>
    <row r="25" spans="1:15" ht="22.5" customHeight="1" x14ac:dyDescent="0.25">
      <c r="A25" s="2"/>
      <c r="B25" s="190"/>
      <c r="C25" s="192"/>
      <c r="D25" s="190"/>
      <c r="E25" s="19" t="s">
        <v>337</v>
      </c>
      <c r="F25" s="199"/>
      <c r="G25" s="19" t="s">
        <v>338</v>
      </c>
      <c r="H25" s="19" t="s">
        <v>6</v>
      </c>
      <c r="I25" s="21">
        <v>289.3</v>
      </c>
      <c r="J25" s="22">
        <v>28930200</v>
      </c>
      <c r="K25" s="22">
        <v>16052836.068385303</v>
      </c>
      <c r="L25" s="22">
        <v>4576103.2242174372</v>
      </c>
      <c r="M25" s="56">
        <f t="shared" si="0"/>
        <v>49559139.29260274</v>
      </c>
      <c r="N25" s="149"/>
      <c r="O25" s="149"/>
    </row>
    <row r="26" spans="1:15" ht="22.5" customHeight="1" x14ac:dyDescent="0.25">
      <c r="B26" s="189">
        <v>13</v>
      </c>
      <c r="C26" s="202" t="s">
        <v>693</v>
      </c>
      <c r="D26" s="224" t="s">
        <v>358</v>
      </c>
      <c r="E26" s="19" t="s">
        <v>277</v>
      </c>
      <c r="F26" s="198">
        <v>388.32</v>
      </c>
      <c r="G26" s="19" t="s">
        <v>339</v>
      </c>
      <c r="H26" s="19" t="s">
        <v>0</v>
      </c>
      <c r="I26" s="21">
        <v>182.29</v>
      </c>
      <c r="J26" s="22">
        <v>18229100.000000007</v>
      </c>
      <c r="K26" s="22">
        <v>11477737.497204458</v>
      </c>
      <c r="L26" s="22">
        <v>4436511.5800558161</v>
      </c>
      <c r="M26" s="56">
        <f t="shared" si="0"/>
        <v>34143349.077260286</v>
      </c>
    </row>
    <row r="27" spans="1:15" ht="22.5" customHeight="1" x14ac:dyDescent="0.25">
      <c r="B27" s="203"/>
      <c r="C27" s="204"/>
      <c r="D27" s="248"/>
      <c r="E27" s="19" t="s">
        <v>278</v>
      </c>
      <c r="F27" s="199"/>
      <c r="G27" s="19" t="s">
        <v>340</v>
      </c>
      <c r="H27" s="19" t="s">
        <v>6</v>
      </c>
      <c r="I27" s="21">
        <v>194.16</v>
      </c>
      <c r="J27" s="22">
        <v>19415999.999999993</v>
      </c>
      <c r="K27" s="22">
        <v>11426305.617151136</v>
      </c>
      <c r="L27" s="22">
        <v>3797954.9444927</v>
      </c>
      <c r="M27" s="56">
        <f t="shared" si="0"/>
        <v>34640260.561643824</v>
      </c>
    </row>
    <row r="28" spans="1:15" ht="22.5" customHeight="1" x14ac:dyDescent="0.25">
      <c r="B28" s="189">
        <v>14</v>
      </c>
      <c r="C28" s="278" t="s">
        <v>823</v>
      </c>
      <c r="D28" s="189" t="s">
        <v>358</v>
      </c>
      <c r="E28" s="19" t="s">
        <v>273</v>
      </c>
      <c r="F28" s="198">
        <v>2896.8</v>
      </c>
      <c r="G28" s="19" t="s">
        <v>343</v>
      </c>
      <c r="H28" s="19" t="s">
        <v>0</v>
      </c>
      <c r="I28" s="21">
        <v>1314.11</v>
      </c>
      <c r="J28" s="22">
        <v>131411342.99999994</v>
      </c>
      <c r="K28" s="22">
        <v>69580379.981378704</v>
      </c>
      <c r="L28" s="22">
        <v>20678679.450599365</v>
      </c>
      <c r="M28" s="56">
        <f t="shared" si="0"/>
        <v>221670402.43197802</v>
      </c>
    </row>
    <row r="29" spans="1:15" ht="22.5" customHeight="1" x14ac:dyDescent="0.25">
      <c r="B29" s="190"/>
      <c r="C29" s="279"/>
      <c r="D29" s="190"/>
      <c r="E29" s="19" t="s">
        <v>274</v>
      </c>
      <c r="F29" s="199"/>
      <c r="G29" s="19" t="s">
        <v>339</v>
      </c>
      <c r="H29" s="19" t="s">
        <v>6</v>
      </c>
      <c r="I29" s="21">
        <v>1448.4</v>
      </c>
      <c r="J29" s="22">
        <v>144840000.17808223</v>
      </c>
      <c r="K29" s="22">
        <v>46562147.667960212</v>
      </c>
      <c r="L29" s="22">
        <v>18114555.332039785</v>
      </c>
      <c r="M29" s="56">
        <f t="shared" si="0"/>
        <v>209516703.17808223</v>
      </c>
    </row>
    <row r="30" spans="1:15" ht="28.5" customHeight="1" x14ac:dyDescent="0.25">
      <c r="B30" s="19">
        <v>15</v>
      </c>
      <c r="C30" s="35" t="s">
        <v>694</v>
      </c>
      <c r="D30" s="19" t="s">
        <v>358</v>
      </c>
      <c r="E30" s="19" t="s">
        <v>311</v>
      </c>
      <c r="F30" s="20">
        <v>352</v>
      </c>
      <c r="G30" s="19" t="s">
        <v>346</v>
      </c>
      <c r="H30" s="19" t="s">
        <v>0</v>
      </c>
      <c r="I30" s="21">
        <v>325</v>
      </c>
      <c r="J30" s="22">
        <v>32517500</v>
      </c>
      <c r="K30" s="22">
        <v>34854597.704806909</v>
      </c>
      <c r="L30" s="22">
        <v>5646137.973275288</v>
      </c>
      <c r="M30" s="56">
        <f t="shared" si="0"/>
        <v>73018235.678082198</v>
      </c>
    </row>
    <row r="31" spans="1:15" ht="22.5" customHeight="1" x14ac:dyDescent="0.25">
      <c r="B31" s="189">
        <v>16</v>
      </c>
      <c r="C31" s="202" t="s">
        <v>695</v>
      </c>
      <c r="D31" s="189" t="s">
        <v>358</v>
      </c>
      <c r="E31" s="19" t="s">
        <v>419</v>
      </c>
      <c r="F31" s="198">
        <v>4530</v>
      </c>
      <c r="G31" s="24" t="s">
        <v>348</v>
      </c>
      <c r="H31" s="24" t="s">
        <v>0</v>
      </c>
      <c r="I31" s="21">
        <v>3300</v>
      </c>
      <c r="J31" s="22">
        <v>329999999.99999994</v>
      </c>
      <c r="K31" s="22">
        <v>349402465.3179006</v>
      </c>
      <c r="L31" s="22">
        <v>97639898.901277542</v>
      </c>
      <c r="M31" s="56">
        <f t="shared" si="0"/>
        <v>777042364.21917808</v>
      </c>
    </row>
    <row r="32" spans="1:15" ht="22.5" customHeight="1" x14ac:dyDescent="0.25">
      <c r="B32" s="190"/>
      <c r="C32" s="192"/>
      <c r="D32" s="190"/>
      <c r="E32" s="19" t="s">
        <v>420</v>
      </c>
      <c r="F32" s="199"/>
      <c r="G32" s="24" t="s">
        <v>349</v>
      </c>
      <c r="H32" s="24" t="s">
        <v>6</v>
      </c>
      <c r="I32" s="21">
        <v>1230</v>
      </c>
      <c r="J32" s="22">
        <v>123036000.00000009</v>
      </c>
      <c r="K32" s="22">
        <v>123467121.63181639</v>
      </c>
      <c r="L32" s="22">
        <v>40401843.176402785</v>
      </c>
      <c r="M32" s="56">
        <f t="shared" si="0"/>
        <v>286904964.80821925</v>
      </c>
    </row>
    <row r="33" spans="2:13" ht="22.5" customHeight="1" x14ac:dyDescent="0.25">
      <c r="B33" s="173">
        <v>17</v>
      </c>
      <c r="C33" s="185" t="s">
        <v>596</v>
      </c>
      <c r="D33" s="134" t="s">
        <v>358</v>
      </c>
      <c r="E33" s="32" t="s">
        <v>421</v>
      </c>
      <c r="F33" s="170">
        <v>1442</v>
      </c>
      <c r="G33" s="24" t="s">
        <v>350</v>
      </c>
      <c r="H33" s="24" t="s">
        <v>6</v>
      </c>
      <c r="I33" s="21">
        <v>1188.7</v>
      </c>
      <c r="J33" s="22">
        <v>10116199.914383575</v>
      </c>
      <c r="K33" s="22">
        <v>64091.888018389946</v>
      </c>
      <c r="L33" s="22">
        <v>41019.111981610054</v>
      </c>
      <c r="M33" s="56">
        <f t="shared" si="0"/>
        <v>10221310.914383575</v>
      </c>
    </row>
    <row r="34" spans="2:13" ht="39" customHeight="1" x14ac:dyDescent="0.25">
      <c r="B34" s="19">
        <v>18</v>
      </c>
      <c r="C34" s="169" t="s">
        <v>824</v>
      </c>
      <c r="D34" s="19" t="s">
        <v>358</v>
      </c>
      <c r="E34" s="19" t="s">
        <v>158</v>
      </c>
      <c r="F34" s="20">
        <v>807.48</v>
      </c>
      <c r="G34" s="24" t="s">
        <v>351</v>
      </c>
      <c r="H34" s="24" t="s">
        <v>0</v>
      </c>
      <c r="I34" s="21">
        <v>807.48</v>
      </c>
      <c r="J34" s="22">
        <v>80748000</v>
      </c>
      <c r="K34" s="22">
        <v>47262948.256245002</v>
      </c>
      <c r="L34" s="22">
        <v>5619656.3273166455</v>
      </c>
      <c r="M34" s="56">
        <f t="shared" si="0"/>
        <v>133630604.58356164</v>
      </c>
    </row>
    <row r="35" spans="2:13" ht="28.5" customHeight="1" x14ac:dyDescent="0.25">
      <c r="B35" s="19">
        <v>19</v>
      </c>
      <c r="C35" s="35" t="s">
        <v>696</v>
      </c>
      <c r="D35" s="19" t="s">
        <v>358</v>
      </c>
      <c r="E35" s="19" t="s">
        <v>160</v>
      </c>
      <c r="F35" s="20">
        <v>1533.35</v>
      </c>
      <c r="G35" s="24" t="s">
        <v>347</v>
      </c>
      <c r="H35" s="24" t="s">
        <v>0</v>
      </c>
      <c r="I35" s="21">
        <v>1533.35</v>
      </c>
      <c r="J35" s="22">
        <v>153335000</v>
      </c>
      <c r="K35" s="22">
        <v>130834803.56108238</v>
      </c>
      <c r="L35" s="22">
        <v>31153462.658095703</v>
      </c>
      <c r="M35" s="56">
        <f t="shared" si="0"/>
        <v>315323266.21917808</v>
      </c>
    </row>
    <row r="36" spans="2:13" ht="28.5" customHeight="1" x14ac:dyDescent="0.25">
      <c r="B36" s="19">
        <v>20</v>
      </c>
      <c r="C36" s="35" t="s">
        <v>697</v>
      </c>
      <c r="D36" s="19" t="s">
        <v>358</v>
      </c>
      <c r="E36" s="19" t="s">
        <v>161</v>
      </c>
      <c r="F36" s="20">
        <v>2404.83</v>
      </c>
      <c r="G36" s="24" t="s">
        <v>352</v>
      </c>
      <c r="H36" s="24" t="s">
        <v>0</v>
      </c>
      <c r="I36" s="21">
        <v>2404.83</v>
      </c>
      <c r="J36" s="22">
        <v>216434700.00273976</v>
      </c>
      <c r="K36" s="22">
        <v>177994464.26617137</v>
      </c>
      <c r="L36" s="22">
        <v>36125093.28725329</v>
      </c>
      <c r="M36" s="56">
        <f t="shared" si="0"/>
        <v>430554257.55616438</v>
      </c>
    </row>
    <row r="37" spans="2:13" ht="22.5" customHeight="1" x14ac:dyDescent="0.25">
      <c r="B37" s="173">
        <v>21</v>
      </c>
      <c r="C37" s="185" t="s">
        <v>698</v>
      </c>
      <c r="D37" s="134" t="s">
        <v>358</v>
      </c>
      <c r="E37" s="19" t="s">
        <v>163</v>
      </c>
      <c r="F37" s="170">
        <v>959.55</v>
      </c>
      <c r="G37" s="24" t="s">
        <v>353</v>
      </c>
      <c r="H37" s="24" t="s">
        <v>6</v>
      </c>
      <c r="I37" s="21">
        <v>359.55</v>
      </c>
      <c r="J37" s="22">
        <v>0</v>
      </c>
      <c r="K37" s="22">
        <v>-2.4644023271456157E-2</v>
      </c>
      <c r="L37" s="22">
        <v>2.4644023271456157E-2</v>
      </c>
      <c r="M37" s="56">
        <f t="shared" si="0"/>
        <v>0</v>
      </c>
    </row>
    <row r="38" spans="2:13" ht="21" customHeight="1" x14ac:dyDescent="0.25">
      <c r="B38" s="189">
        <v>22</v>
      </c>
      <c r="C38" s="278" t="s">
        <v>699</v>
      </c>
      <c r="D38" s="189" t="s">
        <v>358</v>
      </c>
      <c r="E38" s="19" t="s">
        <v>165</v>
      </c>
      <c r="F38" s="20">
        <v>706.08</v>
      </c>
      <c r="G38" s="24" t="s">
        <v>354</v>
      </c>
      <c r="H38" s="24" t="s">
        <v>0</v>
      </c>
      <c r="I38" s="21">
        <v>706.08</v>
      </c>
      <c r="J38" s="22">
        <v>0</v>
      </c>
      <c r="K38" s="22">
        <v>-2.0395451341181582E-3</v>
      </c>
      <c r="L38" s="22">
        <v>2.0395451341181582E-3</v>
      </c>
      <c r="M38" s="56">
        <f t="shared" si="0"/>
        <v>0</v>
      </c>
    </row>
    <row r="39" spans="2:13" ht="21" customHeight="1" x14ac:dyDescent="0.25">
      <c r="B39" s="190"/>
      <c r="C39" s="279"/>
      <c r="D39" s="190"/>
      <c r="E39" s="19" t="s">
        <v>166</v>
      </c>
      <c r="F39" s="20">
        <v>346.88</v>
      </c>
      <c r="G39" s="24" t="s">
        <v>355</v>
      </c>
      <c r="H39" s="24" t="s">
        <v>6</v>
      </c>
      <c r="I39" s="21">
        <v>346.88</v>
      </c>
      <c r="J39" s="22">
        <v>5.9178080409765244E-3</v>
      </c>
      <c r="K39" s="22">
        <v>0</v>
      </c>
      <c r="L39" s="22">
        <v>0</v>
      </c>
      <c r="M39" s="56">
        <f t="shared" si="0"/>
        <v>5.9178080409765244E-3</v>
      </c>
    </row>
    <row r="40" spans="2:13" ht="27" customHeight="1" x14ac:dyDescent="0.25">
      <c r="B40" s="19">
        <v>23</v>
      </c>
      <c r="C40" s="169" t="s">
        <v>700</v>
      </c>
      <c r="D40" s="19" t="s">
        <v>358</v>
      </c>
      <c r="E40" s="19" t="s">
        <v>168</v>
      </c>
      <c r="F40" s="20">
        <v>307.19959999999998</v>
      </c>
      <c r="G40" s="24" t="s">
        <v>356</v>
      </c>
      <c r="H40" s="24" t="s">
        <v>0</v>
      </c>
      <c r="I40" s="21">
        <v>307.2</v>
      </c>
      <c r="J40" s="22">
        <v>27647963.916164394</v>
      </c>
      <c r="K40" s="22">
        <v>15974716.582423095</v>
      </c>
      <c r="L40" s="22">
        <v>3376540.6659056731</v>
      </c>
      <c r="M40" s="56">
        <f t="shared" si="0"/>
        <v>46999221.164493158</v>
      </c>
    </row>
    <row r="41" spans="2:13" ht="22.5" customHeight="1" x14ac:dyDescent="0.25">
      <c r="B41" s="189">
        <v>24</v>
      </c>
      <c r="C41" s="278" t="s">
        <v>701</v>
      </c>
      <c r="D41" s="189" t="s">
        <v>358</v>
      </c>
      <c r="E41" s="19" t="s">
        <v>169</v>
      </c>
      <c r="F41" s="198">
        <v>2152.84</v>
      </c>
      <c r="G41" s="24" t="s">
        <v>1</v>
      </c>
      <c r="H41" s="24" t="s">
        <v>0</v>
      </c>
      <c r="I41" s="21">
        <v>283.52</v>
      </c>
      <c r="J41" s="22">
        <v>0</v>
      </c>
      <c r="K41" s="22">
        <v>-8.537640830833618E-3</v>
      </c>
      <c r="L41" s="22">
        <v>8.537640830833618E-3</v>
      </c>
      <c r="M41" s="56">
        <f t="shared" si="0"/>
        <v>0</v>
      </c>
    </row>
    <row r="42" spans="2:13" ht="22.5" customHeight="1" x14ac:dyDescent="0.25">
      <c r="B42" s="190"/>
      <c r="C42" s="279"/>
      <c r="D42" s="190"/>
      <c r="E42" s="19" t="s">
        <v>170</v>
      </c>
      <c r="F42" s="199"/>
      <c r="G42" s="24" t="s">
        <v>357</v>
      </c>
      <c r="H42" s="24" t="s">
        <v>6</v>
      </c>
      <c r="I42" s="21">
        <v>1869.32</v>
      </c>
      <c r="J42" s="22">
        <v>18693156</v>
      </c>
      <c r="K42" s="22">
        <v>7456335.5115887262</v>
      </c>
      <c r="L42" s="22">
        <v>108164.54660305499</v>
      </c>
      <c r="M42" s="56">
        <f t="shared" si="0"/>
        <v>26257656.05819178</v>
      </c>
    </row>
    <row r="43" spans="2:13" ht="39" customHeight="1" x14ac:dyDescent="0.25">
      <c r="B43" s="19">
        <v>25</v>
      </c>
      <c r="C43" s="35" t="s">
        <v>702</v>
      </c>
      <c r="D43" s="19" t="s">
        <v>358</v>
      </c>
      <c r="E43" s="19" t="s">
        <v>171</v>
      </c>
      <c r="F43" s="20">
        <v>1117.6600000000001</v>
      </c>
      <c r="G43" s="23" t="s">
        <v>526</v>
      </c>
      <c r="H43" s="19" t="s">
        <v>0</v>
      </c>
      <c r="I43" s="21">
        <v>1117.6600000000001</v>
      </c>
      <c r="J43" s="22">
        <v>78236200</v>
      </c>
      <c r="K43" s="22">
        <v>49259415.209867828</v>
      </c>
      <c r="L43" s="22">
        <v>9887119.2832828686</v>
      </c>
      <c r="M43" s="56">
        <f t="shared" si="0"/>
        <v>137382734.49315071</v>
      </c>
    </row>
    <row r="44" spans="2:13" ht="22.5" customHeight="1" x14ac:dyDescent="0.25">
      <c r="B44" s="189">
        <v>26</v>
      </c>
      <c r="C44" s="278" t="s">
        <v>825</v>
      </c>
      <c r="D44" s="189" t="s">
        <v>358</v>
      </c>
      <c r="E44" s="19" t="s">
        <v>173</v>
      </c>
      <c r="F44" s="20">
        <v>580.4</v>
      </c>
      <c r="G44" s="23" t="s">
        <v>669</v>
      </c>
      <c r="H44" s="19" t="s">
        <v>0</v>
      </c>
      <c r="I44" s="19">
        <v>95.92</v>
      </c>
      <c r="J44" s="22">
        <v>0</v>
      </c>
      <c r="K44" s="22">
        <v>0</v>
      </c>
      <c r="L44" s="22">
        <v>0</v>
      </c>
      <c r="M44" s="56">
        <f t="shared" ref="M44:M66" si="1">SUM(J44:L44)</f>
        <v>0</v>
      </c>
    </row>
    <row r="45" spans="2:13" ht="22.5" customHeight="1" x14ac:dyDescent="0.25">
      <c r="B45" s="190"/>
      <c r="C45" s="279"/>
      <c r="D45" s="190"/>
      <c r="E45" s="19" t="s">
        <v>174</v>
      </c>
      <c r="F45" s="20">
        <v>580.4</v>
      </c>
      <c r="G45" s="23" t="s">
        <v>670</v>
      </c>
      <c r="H45" s="19" t="s">
        <v>6</v>
      </c>
      <c r="I45" s="19">
        <v>484.48</v>
      </c>
      <c r="J45" s="22">
        <v>0</v>
      </c>
      <c r="K45" s="22">
        <v>0</v>
      </c>
      <c r="L45" s="22">
        <v>0</v>
      </c>
      <c r="M45" s="56">
        <f t="shared" si="1"/>
        <v>0</v>
      </c>
    </row>
    <row r="46" spans="2:13" ht="22.5" customHeight="1" x14ac:dyDescent="0.25">
      <c r="B46" s="189">
        <v>27</v>
      </c>
      <c r="C46" s="202" t="s">
        <v>703</v>
      </c>
      <c r="D46" s="189" t="s">
        <v>358</v>
      </c>
      <c r="E46" s="19" t="s">
        <v>175</v>
      </c>
      <c r="F46" s="198">
        <v>3772.28</v>
      </c>
      <c r="G46" s="23" t="s">
        <v>671</v>
      </c>
      <c r="H46" s="19" t="s">
        <v>0</v>
      </c>
      <c r="I46" s="19">
        <v>1886.14</v>
      </c>
      <c r="J46" s="22">
        <v>0</v>
      </c>
      <c r="K46" s="22">
        <v>0</v>
      </c>
      <c r="L46" s="22">
        <v>0</v>
      </c>
      <c r="M46" s="56">
        <f t="shared" si="1"/>
        <v>0</v>
      </c>
    </row>
    <row r="47" spans="2:13" ht="26.25" customHeight="1" x14ac:dyDescent="0.25">
      <c r="B47" s="190"/>
      <c r="C47" s="192"/>
      <c r="D47" s="190"/>
      <c r="E47" s="19" t="s">
        <v>176</v>
      </c>
      <c r="F47" s="199"/>
      <c r="G47" s="23" t="s">
        <v>65</v>
      </c>
      <c r="H47" s="19" t="s">
        <v>6</v>
      </c>
      <c r="I47" s="19">
        <v>1886.14</v>
      </c>
      <c r="J47" s="22">
        <v>0.49041095748543739</v>
      </c>
      <c r="K47" s="22">
        <v>0</v>
      </c>
      <c r="L47" s="22">
        <v>0</v>
      </c>
      <c r="M47" s="56">
        <f t="shared" si="1"/>
        <v>0.49041095748543739</v>
      </c>
    </row>
    <row r="48" spans="2:13" ht="22.5" customHeight="1" x14ac:dyDescent="0.25">
      <c r="B48" s="189">
        <v>28</v>
      </c>
      <c r="C48" s="278" t="s">
        <v>704</v>
      </c>
      <c r="D48" s="189" t="s">
        <v>358</v>
      </c>
      <c r="E48" s="19" t="s">
        <v>179</v>
      </c>
      <c r="F48" s="198">
        <v>2077.88</v>
      </c>
      <c r="G48" s="23" t="s">
        <v>5</v>
      </c>
      <c r="H48" s="19" t="s">
        <v>0</v>
      </c>
      <c r="I48" s="19">
        <v>1034.6400000000001</v>
      </c>
      <c r="J48" s="22">
        <v>72424450.100000024</v>
      </c>
      <c r="K48" s="22">
        <v>43578523.410101935</v>
      </c>
      <c r="L48" s="22">
        <v>7742874.9870679267</v>
      </c>
      <c r="M48" s="56">
        <f t="shared" si="1"/>
        <v>123745848.49716988</v>
      </c>
    </row>
    <row r="49" spans="2:13" ht="22.5" customHeight="1" x14ac:dyDescent="0.25">
      <c r="B49" s="190"/>
      <c r="C49" s="279"/>
      <c r="D49" s="190"/>
      <c r="E49" s="19" t="s">
        <v>180</v>
      </c>
      <c r="F49" s="199"/>
      <c r="G49" s="23" t="s">
        <v>61</v>
      </c>
      <c r="H49" s="19" t="s">
        <v>6</v>
      </c>
      <c r="I49" s="19">
        <v>1036.24</v>
      </c>
      <c r="J49" s="22">
        <v>62174699.899999999</v>
      </c>
      <c r="K49" s="22">
        <v>32023667.968270816</v>
      </c>
      <c r="L49" s="22">
        <v>5911542.5515648061</v>
      </c>
      <c r="M49" s="56">
        <f t="shared" si="1"/>
        <v>100109910.41983563</v>
      </c>
    </row>
    <row r="50" spans="2:13" ht="38.25" customHeight="1" x14ac:dyDescent="0.25">
      <c r="B50" s="19">
        <v>29</v>
      </c>
      <c r="C50" s="35" t="s">
        <v>705</v>
      </c>
      <c r="D50" s="19" t="s">
        <v>358</v>
      </c>
      <c r="E50" s="19" t="s">
        <v>181</v>
      </c>
      <c r="F50" s="20">
        <v>2443</v>
      </c>
      <c r="G50" s="23" t="s">
        <v>5</v>
      </c>
      <c r="H50" s="19" t="s">
        <v>0</v>
      </c>
      <c r="I50" s="21">
        <v>2443</v>
      </c>
      <c r="J50" s="22">
        <v>171010000.00000003</v>
      </c>
      <c r="K50" s="22">
        <v>102898440.82721111</v>
      </c>
      <c r="L50" s="22">
        <v>18282624.570049167</v>
      </c>
      <c r="M50" s="56">
        <f t="shared" si="1"/>
        <v>292191065.39726031</v>
      </c>
    </row>
    <row r="51" spans="2:13" ht="38.25" customHeight="1" x14ac:dyDescent="0.25">
      <c r="B51" s="19">
        <v>30</v>
      </c>
      <c r="C51" s="35" t="s">
        <v>706</v>
      </c>
      <c r="D51" s="19" t="s">
        <v>358</v>
      </c>
      <c r="E51" s="19" t="s">
        <v>182</v>
      </c>
      <c r="F51" s="20">
        <v>1341.84</v>
      </c>
      <c r="G51" s="23" t="s">
        <v>66</v>
      </c>
      <c r="H51" s="19" t="s">
        <v>0</v>
      </c>
      <c r="I51" s="21">
        <v>1341.84</v>
      </c>
      <c r="J51" s="22">
        <v>0</v>
      </c>
      <c r="K51" s="22">
        <v>-3.4804278628466885E-3</v>
      </c>
      <c r="L51" s="22">
        <v>3.4804278628466885E-3</v>
      </c>
      <c r="M51" s="56">
        <f t="shared" si="1"/>
        <v>0</v>
      </c>
    </row>
    <row r="52" spans="2:13" ht="22.5" customHeight="1" x14ac:dyDescent="0.25">
      <c r="B52" s="189">
        <v>31</v>
      </c>
      <c r="C52" s="278" t="s">
        <v>707</v>
      </c>
      <c r="D52" s="189" t="s">
        <v>358</v>
      </c>
      <c r="E52" s="19" t="s">
        <v>183</v>
      </c>
      <c r="F52" s="198">
        <v>582.79999999999995</v>
      </c>
      <c r="G52" s="23" t="s">
        <v>61</v>
      </c>
      <c r="H52" s="19" t="s">
        <v>0</v>
      </c>
      <c r="I52" s="21">
        <v>291.39999999999998</v>
      </c>
      <c r="J52" s="22">
        <v>0</v>
      </c>
      <c r="K52" s="22">
        <v>-7.5661474834770375E-3</v>
      </c>
      <c r="L52" s="22">
        <v>7.5661474834770375E-3</v>
      </c>
      <c r="M52" s="56">
        <f t="shared" si="1"/>
        <v>0</v>
      </c>
    </row>
    <row r="53" spans="2:13" ht="22.5" customHeight="1" x14ac:dyDescent="0.25">
      <c r="B53" s="190"/>
      <c r="C53" s="279"/>
      <c r="D53" s="190"/>
      <c r="E53" s="19" t="s">
        <v>184</v>
      </c>
      <c r="F53" s="199"/>
      <c r="G53" s="23" t="s">
        <v>672</v>
      </c>
      <c r="H53" s="19" t="s">
        <v>6</v>
      </c>
      <c r="I53" s="21">
        <v>291.39999999999998</v>
      </c>
      <c r="J53" s="22">
        <v>0</v>
      </c>
      <c r="K53" s="22">
        <v>0</v>
      </c>
      <c r="L53" s="22">
        <v>0</v>
      </c>
      <c r="M53" s="56">
        <f t="shared" si="1"/>
        <v>0</v>
      </c>
    </row>
    <row r="54" spans="2:13" ht="22.5" customHeight="1" x14ac:dyDescent="0.25">
      <c r="B54" s="189">
        <v>32</v>
      </c>
      <c r="C54" s="278" t="s">
        <v>826</v>
      </c>
      <c r="D54" s="189" t="s">
        <v>358</v>
      </c>
      <c r="E54" s="19" t="s">
        <v>185</v>
      </c>
      <c r="F54" s="198">
        <v>2067</v>
      </c>
      <c r="G54" s="23" t="s">
        <v>534</v>
      </c>
      <c r="H54" s="19" t="s">
        <v>0</v>
      </c>
      <c r="I54" s="21">
        <v>1033.5</v>
      </c>
      <c r="J54" s="22">
        <v>0</v>
      </c>
      <c r="K54" s="22">
        <v>-2.0356539998152485E-3</v>
      </c>
      <c r="L54" s="22">
        <v>2.0356539998152485E-3</v>
      </c>
      <c r="M54" s="56">
        <f t="shared" si="1"/>
        <v>0</v>
      </c>
    </row>
    <row r="55" spans="2:13" ht="22.5" customHeight="1" x14ac:dyDescent="0.25">
      <c r="B55" s="190"/>
      <c r="C55" s="279"/>
      <c r="D55" s="190"/>
      <c r="E55" s="19" t="s">
        <v>186</v>
      </c>
      <c r="F55" s="199"/>
      <c r="G55" s="23" t="s">
        <v>673</v>
      </c>
      <c r="H55" s="19" t="s">
        <v>6</v>
      </c>
      <c r="I55" s="21">
        <v>1033.5</v>
      </c>
      <c r="J55" s="22">
        <v>0</v>
      </c>
      <c r="K55" s="22">
        <v>0</v>
      </c>
      <c r="L55" s="22">
        <v>0</v>
      </c>
      <c r="M55" s="56">
        <f t="shared" si="1"/>
        <v>0</v>
      </c>
    </row>
    <row r="56" spans="2:13" ht="36" customHeight="1" x14ac:dyDescent="0.25">
      <c r="B56" s="189">
        <v>33</v>
      </c>
      <c r="C56" s="202" t="s">
        <v>708</v>
      </c>
      <c r="D56" s="189" t="s">
        <v>358</v>
      </c>
      <c r="E56" s="19" t="s">
        <v>187</v>
      </c>
      <c r="F56" s="198">
        <v>983</v>
      </c>
      <c r="G56" s="23" t="s">
        <v>674</v>
      </c>
      <c r="H56" s="19" t="s">
        <v>0</v>
      </c>
      <c r="I56" s="21">
        <v>483.26</v>
      </c>
      <c r="J56" s="22">
        <v>28995774.400000006</v>
      </c>
      <c r="K56" s="22">
        <v>14683113.939025896</v>
      </c>
      <c r="L56" s="22">
        <v>2564231.2179056089</v>
      </c>
      <c r="M56" s="56">
        <f t="shared" si="1"/>
        <v>46243119.556931511</v>
      </c>
    </row>
    <row r="57" spans="2:13" ht="36" customHeight="1" x14ac:dyDescent="0.25">
      <c r="B57" s="190"/>
      <c r="C57" s="192"/>
      <c r="D57" s="190"/>
      <c r="E57" s="19" t="s">
        <v>188</v>
      </c>
      <c r="F57" s="199"/>
      <c r="G57" s="23" t="s">
        <v>531</v>
      </c>
      <c r="H57" s="19" t="s">
        <v>6</v>
      </c>
      <c r="I57" s="21">
        <v>499.74</v>
      </c>
      <c r="J57" s="22">
        <v>24986854.600000005</v>
      </c>
      <c r="K57" s="22">
        <v>12048862.653806131</v>
      </c>
      <c r="L57" s="22">
        <v>2148426.800139071</v>
      </c>
      <c r="M57" s="56">
        <f t="shared" si="1"/>
        <v>39184144.053945206</v>
      </c>
    </row>
    <row r="58" spans="2:13" ht="22.5" customHeight="1" x14ac:dyDescent="0.25">
      <c r="B58" s="189">
        <v>34</v>
      </c>
      <c r="C58" s="278" t="s">
        <v>770</v>
      </c>
      <c r="D58" s="189" t="s">
        <v>358</v>
      </c>
      <c r="E58" s="19" t="s">
        <v>189</v>
      </c>
      <c r="F58" s="198">
        <v>2696.44</v>
      </c>
      <c r="G58" s="23" t="s">
        <v>674</v>
      </c>
      <c r="H58" s="19" t="s">
        <v>0</v>
      </c>
      <c r="I58" s="21">
        <v>1348.22</v>
      </c>
      <c r="J58" s="22">
        <v>80893199.999999985</v>
      </c>
      <c r="K58" s="22">
        <v>40963351.200423345</v>
      </c>
      <c r="L58" s="22">
        <v>7153761.854371177</v>
      </c>
      <c r="M58" s="56">
        <f t="shared" si="1"/>
        <v>129010313.05479451</v>
      </c>
    </row>
    <row r="59" spans="2:13" ht="22.5" customHeight="1" x14ac:dyDescent="0.25">
      <c r="B59" s="190"/>
      <c r="C59" s="279"/>
      <c r="D59" s="190"/>
      <c r="E59" s="19" t="s">
        <v>190</v>
      </c>
      <c r="F59" s="199"/>
      <c r="G59" s="23" t="s">
        <v>536</v>
      </c>
      <c r="H59" s="19" t="s">
        <v>6</v>
      </c>
      <c r="I59" s="21">
        <v>1348.22</v>
      </c>
      <c r="J59" s="22">
        <v>67411000</v>
      </c>
      <c r="K59" s="22">
        <v>31689089.273967948</v>
      </c>
      <c r="L59" s="22">
        <v>5111073.7917854749</v>
      </c>
      <c r="M59" s="56">
        <f t="shared" si="1"/>
        <v>104211163.06575343</v>
      </c>
    </row>
    <row r="60" spans="2:13" ht="22.5" customHeight="1" x14ac:dyDescent="0.25">
      <c r="B60" s="189">
        <v>35</v>
      </c>
      <c r="C60" s="202" t="s">
        <v>709</v>
      </c>
      <c r="D60" s="189" t="s">
        <v>358</v>
      </c>
      <c r="E60" s="19" t="s">
        <v>422</v>
      </c>
      <c r="F60" s="198">
        <v>2991.92</v>
      </c>
      <c r="G60" s="23" t="s">
        <v>531</v>
      </c>
      <c r="H60" s="19" t="s">
        <v>0</v>
      </c>
      <c r="I60" s="21">
        <v>1495.96</v>
      </c>
      <c r="J60" s="22">
        <v>74797900.00000003</v>
      </c>
      <c r="K60" s="22">
        <v>36068156.33824423</v>
      </c>
      <c r="L60" s="22">
        <v>6431294.6617557667</v>
      </c>
      <c r="M60" s="56">
        <f t="shared" si="1"/>
        <v>117297351.00000003</v>
      </c>
    </row>
    <row r="61" spans="2:13" ht="22.5" customHeight="1" x14ac:dyDescent="0.25">
      <c r="B61" s="190"/>
      <c r="C61" s="192"/>
      <c r="D61" s="190"/>
      <c r="E61" s="19" t="s">
        <v>423</v>
      </c>
      <c r="F61" s="199"/>
      <c r="G61" s="23" t="s">
        <v>544</v>
      </c>
      <c r="H61" s="19" t="s">
        <v>6</v>
      </c>
      <c r="I61" s="21">
        <v>1495.96</v>
      </c>
      <c r="J61" s="22">
        <v>74797900</v>
      </c>
      <c r="K61" s="22">
        <v>35249425.053646825</v>
      </c>
      <c r="L61" s="22">
        <v>5745119.5356682455</v>
      </c>
      <c r="M61" s="56">
        <f t="shared" si="1"/>
        <v>115792444.58931507</v>
      </c>
    </row>
    <row r="62" spans="2:13" ht="51.75" customHeight="1" x14ac:dyDescent="0.25">
      <c r="B62" s="19">
        <v>36</v>
      </c>
      <c r="C62" s="169" t="s">
        <v>827</v>
      </c>
      <c r="D62" s="19" t="s">
        <v>414</v>
      </c>
      <c r="E62" s="19" t="s">
        <v>172</v>
      </c>
      <c r="F62" s="20">
        <v>1219.48</v>
      </c>
      <c r="G62" s="23">
        <v>42347</v>
      </c>
      <c r="H62" s="19" t="s">
        <v>0</v>
      </c>
      <c r="I62" s="21">
        <v>1219.48</v>
      </c>
      <c r="J62" s="22">
        <v>0.29589041322469711</v>
      </c>
      <c r="K62" s="22">
        <v>-9.4576851554112904E-4</v>
      </c>
      <c r="L62" s="22">
        <v>9.4576851554112904E-4</v>
      </c>
      <c r="M62" s="56">
        <f>SUM(J62:L62)</f>
        <v>0.29589041322469711</v>
      </c>
    </row>
    <row r="63" spans="2:13" ht="27" customHeight="1" x14ac:dyDescent="0.25">
      <c r="B63" s="19">
        <v>37</v>
      </c>
      <c r="C63" s="35" t="s">
        <v>710</v>
      </c>
      <c r="D63" s="19" t="s">
        <v>358</v>
      </c>
      <c r="E63" s="19" t="s">
        <v>424</v>
      </c>
      <c r="F63" s="20">
        <v>676.44</v>
      </c>
      <c r="G63" s="23" t="s">
        <v>675</v>
      </c>
      <c r="H63" s="19" t="s">
        <v>0</v>
      </c>
      <c r="I63" s="21">
        <v>676.44</v>
      </c>
      <c r="J63" s="22">
        <v>0</v>
      </c>
      <c r="K63" s="22">
        <v>-3.1590467254184698E-2</v>
      </c>
      <c r="L63" s="22">
        <v>3.1590467254184698E-2</v>
      </c>
      <c r="M63" s="56">
        <f t="shared" si="1"/>
        <v>0</v>
      </c>
    </row>
    <row r="64" spans="2:13" ht="37.5" customHeight="1" x14ac:dyDescent="0.25">
      <c r="B64" s="19">
        <v>38</v>
      </c>
      <c r="C64" s="35" t="s">
        <v>711</v>
      </c>
      <c r="D64" s="19" t="s">
        <v>358</v>
      </c>
      <c r="E64" s="19" t="s">
        <v>192</v>
      </c>
      <c r="F64" s="21">
        <v>880.99</v>
      </c>
      <c r="G64" s="23" t="s">
        <v>83</v>
      </c>
      <c r="H64" s="19" t="s">
        <v>0</v>
      </c>
      <c r="I64" s="21">
        <v>880.99</v>
      </c>
      <c r="J64" s="22">
        <v>0</v>
      </c>
      <c r="K64" s="22">
        <v>-4.6547119572554552E-3</v>
      </c>
      <c r="L64" s="22">
        <v>4.6547119572554552E-3</v>
      </c>
      <c r="M64" s="56">
        <f t="shared" si="1"/>
        <v>0</v>
      </c>
    </row>
    <row r="65" spans="1:15" ht="22.5" customHeight="1" x14ac:dyDescent="0.25">
      <c r="B65" s="189">
        <v>39</v>
      </c>
      <c r="C65" s="278" t="s">
        <v>660</v>
      </c>
      <c r="D65" s="189" t="s">
        <v>358</v>
      </c>
      <c r="E65" s="19" t="s">
        <v>197</v>
      </c>
      <c r="F65" s="198">
        <v>1543.54</v>
      </c>
      <c r="G65" s="23" t="s">
        <v>792</v>
      </c>
      <c r="H65" s="19" t="s">
        <v>0</v>
      </c>
      <c r="I65" s="21">
        <v>770</v>
      </c>
      <c r="J65" s="22">
        <v>0</v>
      </c>
      <c r="K65" s="22">
        <v>-1.4862075417417372E-3</v>
      </c>
      <c r="L65" s="22">
        <v>1.4862075417417372E-3</v>
      </c>
      <c r="M65" s="56">
        <f t="shared" si="1"/>
        <v>0</v>
      </c>
    </row>
    <row r="66" spans="1:15" ht="27.75" customHeight="1" x14ac:dyDescent="0.25">
      <c r="B66" s="190"/>
      <c r="C66" s="279"/>
      <c r="D66" s="190"/>
      <c r="E66" s="19" t="s">
        <v>198</v>
      </c>
      <c r="F66" s="199"/>
      <c r="G66" s="23" t="s">
        <v>793</v>
      </c>
      <c r="H66" s="19" t="s">
        <v>6</v>
      </c>
      <c r="I66" s="21">
        <v>773.54</v>
      </c>
      <c r="J66" s="22">
        <v>0</v>
      </c>
      <c r="K66" s="22">
        <v>0</v>
      </c>
      <c r="L66" s="22">
        <v>0</v>
      </c>
      <c r="M66" s="56">
        <f t="shared" si="1"/>
        <v>0</v>
      </c>
    </row>
    <row r="67" spans="1:15" ht="9.75" customHeight="1" thickBot="1" x14ac:dyDescent="0.3">
      <c r="C67" s="8"/>
      <c r="G67" s="6"/>
      <c r="I67" s="7"/>
    </row>
    <row r="68" spans="1:15" s="2" customFormat="1" ht="22.5" customHeight="1" thickBot="1" x14ac:dyDescent="0.3">
      <c r="A68" s="1"/>
      <c r="D68" s="270" t="s">
        <v>516</v>
      </c>
      <c r="E68" s="271"/>
      <c r="F68" s="283" t="s">
        <v>3</v>
      </c>
      <c r="G68" s="284"/>
      <c r="H68" s="285"/>
      <c r="I68" s="59" t="s">
        <v>681</v>
      </c>
      <c r="J68" s="85">
        <f>SUM(J6:J67)</f>
        <v>2682986408.6803017</v>
      </c>
      <c r="K68" s="85">
        <f>SUM(K6:K67)</f>
        <v>3337475932.9139194</v>
      </c>
      <c r="L68" s="85">
        <f>SUM(L6:L67)</f>
        <v>2060311931.8741057</v>
      </c>
      <c r="M68" s="85">
        <f>SUM(M6:M67)</f>
        <v>8080774273.4683285</v>
      </c>
      <c r="N68" s="163">
        <f>SUM(J68:L68)</f>
        <v>8080774273.4683266</v>
      </c>
      <c r="O68" s="164" t="b">
        <f>M68=N68</f>
        <v>1</v>
      </c>
    </row>
    <row r="69" spans="1:15" x14ac:dyDescent="0.25">
      <c r="C69" s="8"/>
      <c r="G69" s="6"/>
      <c r="I69" s="7"/>
      <c r="K69" s="76">
        <f>SUM(K68:L68)</f>
        <v>5397787864.7880249</v>
      </c>
    </row>
    <row r="70" spans="1:15" x14ac:dyDescent="0.25">
      <c r="A70" s="2"/>
      <c r="C70" s="8"/>
      <c r="G70" s="6"/>
      <c r="I70" s="7"/>
      <c r="N70" s="149"/>
      <c r="O70" s="149"/>
    </row>
    <row r="71" spans="1:15" x14ac:dyDescent="0.25">
      <c r="A71" s="2"/>
      <c r="C71" s="8"/>
      <c r="G71" s="6"/>
      <c r="I71" s="7"/>
      <c r="N71" s="149"/>
      <c r="O71" s="149"/>
    </row>
    <row r="72" spans="1:15" ht="12" thickBot="1" x14ac:dyDescent="0.3">
      <c r="C72" s="8"/>
      <c r="G72" s="6"/>
      <c r="I72" s="7"/>
    </row>
    <row r="73" spans="1:15" s="2" customFormat="1" ht="28.5" customHeight="1" thickBot="1" x14ac:dyDescent="0.3">
      <c r="A73" s="1"/>
      <c r="B73" s="119" t="s">
        <v>312</v>
      </c>
      <c r="C73" s="120" t="s">
        <v>313</v>
      </c>
      <c r="D73" s="120" t="s">
        <v>314</v>
      </c>
      <c r="E73" s="119" t="s">
        <v>315</v>
      </c>
      <c r="F73" s="121" t="s">
        <v>316</v>
      </c>
      <c r="G73" s="119" t="s">
        <v>317</v>
      </c>
      <c r="H73" s="119" t="s">
        <v>318</v>
      </c>
      <c r="I73" s="119" t="s">
        <v>319</v>
      </c>
      <c r="J73" s="122" t="s">
        <v>320</v>
      </c>
      <c r="K73" s="122" t="s">
        <v>2</v>
      </c>
      <c r="L73" s="122" t="s">
        <v>4</v>
      </c>
      <c r="M73" s="122" t="s">
        <v>321</v>
      </c>
      <c r="N73" s="148"/>
      <c r="O73" s="148"/>
    </row>
    <row r="74" spans="1:15" s="2" customFormat="1" ht="15.75" customHeight="1" x14ac:dyDescent="0.25">
      <c r="A74" s="1"/>
      <c r="B74" s="193" t="s">
        <v>565</v>
      </c>
      <c r="C74" s="194"/>
      <c r="D74" s="194"/>
      <c r="E74" s="194"/>
      <c r="F74" s="50" t="s">
        <v>322</v>
      </c>
      <c r="G74" s="200" t="s">
        <v>565</v>
      </c>
      <c r="H74" s="201"/>
      <c r="I74" s="55" t="s">
        <v>322</v>
      </c>
      <c r="J74" s="144"/>
      <c r="K74" s="145"/>
      <c r="L74" s="145"/>
      <c r="M74" s="146" t="s">
        <v>524</v>
      </c>
      <c r="N74" s="148"/>
      <c r="O74" s="148"/>
    </row>
    <row r="75" spans="1:15" ht="22.5" customHeight="1" x14ac:dyDescent="0.25">
      <c r="B75" s="173">
        <v>1</v>
      </c>
      <c r="C75" s="180" t="s">
        <v>712</v>
      </c>
      <c r="D75" s="172" t="s">
        <v>375</v>
      </c>
      <c r="E75" s="19" t="s">
        <v>211</v>
      </c>
      <c r="F75" s="170">
        <v>1721.25</v>
      </c>
      <c r="G75" s="19" t="s">
        <v>212</v>
      </c>
      <c r="H75" s="19" t="s">
        <v>6</v>
      </c>
      <c r="I75" s="21">
        <v>860.625</v>
      </c>
      <c r="J75" s="22">
        <v>51153665.301369846</v>
      </c>
      <c r="K75" s="22">
        <v>96178684.345858365</v>
      </c>
      <c r="L75" s="22">
        <v>74984710.256881386</v>
      </c>
      <c r="M75" s="56">
        <f t="shared" ref="M75:M99" si="2">SUM(J75:L75)</f>
        <v>222317059.9041096</v>
      </c>
    </row>
    <row r="76" spans="1:15" ht="27" customHeight="1" x14ac:dyDescent="0.25">
      <c r="A76" s="2"/>
      <c r="B76" s="19">
        <v>2</v>
      </c>
      <c r="C76" s="53" t="s">
        <v>713</v>
      </c>
      <c r="D76" s="19" t="s">
        <v>375</v>
      </c>
      <c r="E76" s="19" t="s">
        <v>219</v>
      </c>
      <c r="F76" s="20">
        <v>100</v>
      </c>
      <c r="G76" s="19" t="s">
        <v>360</v>
      </c>
      <c r="H76" s="19" t="s">
        <v>0</v>
      </c>
      <c r="I76" s="21">
        <v>100</v>
      </c>
      <c r="J76" s="22">
        <v>7999999.9999999925</v>
      </c>
      <c r="K76" s="22">
        <v>35054751.341313198</v>
      </c>
      <c r="L76" s="22">
        <v>29066901.864166252</v>
      </c>
      <c r="M76" s="56">
        <f t="shared" si="2"/>
        <v>72121653.205479443</v>
      </c>
      <c r="N76" s="149"/>
      <c r="O76" s="149"/>
    </row>
    <row r="77" spans="1:15" ht="22.5" customHeight="1" x14ac:dyDescent="0.25">
      <c r="B77" s="189">
        <v>3</v>
      </c>
      <c r="C77" s="274" t="s">
        <v>714</v>
      </c>
      <c r="D77" s="189" t="s">
        <v>375</v>
      </c>
      <c r="E77" s="19" t="s">
        <v>236</v>
      </c>
      <c r="F77" s="198">
        <v>573</v>
      </c>
      <c r="G77" s="19" t="s">
        <v>361</v>
      </c>
      <c r="H77" s="19" t="s">
        <v>0</v>
      </c>
      <c r="I77" s="21">
        <v>286.5</v>
      </c>
      <c r="J77" s="22">
        <v>28649999.99999997</v>
      </c>
      <c r="K77" s="22">
        <v>110674197.7313436</v>
      </c>
      <c r="L77" s="22">
        <v>93384646.528930396</v>
      </c>
      <c r="M77" s="56">
        <f t="shared" si="2"/>
        <v>232708844.26027396</v>
      </c>
    </row>
    <row r="78" spans="1:15" ht="22.5" customHeight="1" x14ac:dyDescent="0.25">
      <c r="B78" s="190"/>
      <c r="C78" s="275"/>
      <c r="D78" s="190"/>
      <c r="E78" s="19" t="s">
        <v>237</v>
      </c>
      <c r="F78" s="199"/>
      <c r="G78" s="19" t="s">
        <v>362</v>
      </c>
      <c r="H78" s="19" t="s">
        <v>6</v>
      </c>
      <c r="I78" s="21">
        <v>286.5</v>
      </c>
      <c r="J78" s="22">
        <v>28650000</v>
      </c>
      <c r="K78" s="22">
        <v>110958821.9848786</v>
      </c>
      <c r="L78" s="22">
        <v>98508941.974025518</v>
      </c>
      <c r="M78" s="56">
        <f t="shared" si="2"/>
        <v>238117763.95890412</v>
      </c>
    </row>
    <row r="79" spans="1:15" ht="22.5" customHeight="1" x14ac:dyDescent="0.25">
      <c r="B79" s="189">
        <v>4</v>
      </c>
      <c r="C79" s="286" t="s">
        <v>715</v>
      </c>
      <c r="D79" s="189" t="s">
        <v>375</v>
      </c>
      <c r="E79" s="19" t="s">
        <v>307</v>
      </c>
      <c r="F79" s="198">
        <v>630</v>
      </c>
      <c r="G79" s="19" t="s">
        <v>363</v>
      </c>
      <c r="H79" s="19" t="s">
        <v>0</v>
      </c>
      <c r="I79" s="21">
        <v>315</v>
      </c>
      <c r="J79" s="22">
        <v>31500000</v>
      </c>
      <c r="K79" s="22">
        <v>93053555.209724903</v>
      </c>
      <c r="L79" s="22">
        <v>86326616.516302496</v>
      </c>
      <c r="M79" s="56">
        <f t="shared" si="2"/>
        <v>210880171.7260274</v>
      </c>
    </row>
    <row r="80" spans="1:15" ht="22.5" customHeight="1" x14ac:dyDescent="0.25">
      <c r="B80" s="203"/>
      <c r="C80" s="287"/>
      <c r="D80" s="203"/>
      <c r="E80" s="19" t="s">
        <v>306</v>
      </c>
      <c r="F80" s="220"/>
      <c r="G80" s="19" t="s">
        <v>260</v>
      </c>
      <c r="H80" s="19" t="s">
        <v>6</v>
      </c>
      <c r="I80" s="21">
        <v>268</v>
      </c>
      <c r="J80" s="22">
        <v>26800000</v>
      </c>
      <c r="K80" s="22">
        <v>74644943.737656787</v>
      </c>
      <c r="L80" s="22">
        <v>70310729.714398012</v>
      </c>
      <c r="M80" s="56">
        <f t="shared" si="2"/>
        <v>171755673.4520548</v>
      </c>
    </row>
    <row r="81" spans="1:15" ht="22.5" customHeight="1" x14ac:dyDescent="0.25">
      <c r="B81" s="190"/>
      <c r="C81" s="288"/>
      <c r="D81" s="190"/>
      <c r="E81" s="19" t="s">
        <v>305</v>
      </c>
      <c r="F81" s="199"/>
      <c r="G81" s="19" t="s">
        <v>364</v>
      </c>
      <c r="H81" s="19" t="s">
        <v>137</v>
      </c>
      <c r="I81" s="21">
        <v>47</v>
      </c>
      <c r="J81" s="22">
        <v>4700000</v>
      </c>
      <c r="K81" s="22">
        <v>11780911.576016329</v>
      </c>
      <c r="L81" s="22">
        <v>11422925.21850422</v>
      </c>
      <c r="M81" s="56">
        <f t="shared" si="2"/>
        <v>27903836.794520549</v>
      </c>
    </row>
    <row r="82" spans="1:15" ht="26.25" customHeight="1" x14ac:dyDescent="0.25">
      <c r="B82" s="19">
        <v>5</v>
      </c>
      <c r="C82" s="53" t="s">
        <v>716</v>
      </c>
      <c r="D82" s="19" t="s">
        <v>375</v>
      </c>
      <c r="E82" s="19" t="s">
        <v>154</v>
      </c>
      <c r="F82" s="20">
        <v>123.92</v>
      </c>
      <c r="G82" s="19" t="s">
        <v>365</v>
      </c>
      <c r="H82" s="19" t="s">
        <v>0</v>
      </c>
      <c r="I82" s="21">
        <v>123.92</v>
      </c>
      <c r="J82" s="22">
        <v>12392000.00000003</v>
      </c>
      <c r="K82" s="22">
        <v>78871520.999604255</v>
      </c>
      <c r="L82" s="22">
        <v>39250991.307245038</v>
      </c>
      <c r="M82" s="56">
        <f t="shared" si="2"/>
        <v>130514512.30684933</v>
      </c>
    </row>
    <row r="83" spans="1:15" ht="33.75" x14ac:dyDescent="0.25">
      <c r="B83" s="19">
        <v>6</v>
      </c>
      <c r="C83" s="53" t="s">
        <v>717</v>
      </c>
      <c r="D83" s="19" t="s">
        <v>375</v>
      </c>
      <c r="E83" s="19" t="s">
        <v>157</v>
      </c>
      <c r="F83" s="20">
        <v>35</v>
      </c>
      <c r="G83" s="19" t="s">
        <v>329</v>
      </c>
      <c r="H83" s="19" t="s">
        <v>0</v>
      </c>
      <c r="I83" s="21">
        <v>35</v>
      </c>
      <c r="J83" s="22">
        <v>3500000</v>
      </c>
      <c r="K83" s="22">
        <v>17196847.823626004</v>
      </c>
      <c r="L83" s="22">
        <v>8836912.9982917998</v>
      </c>
      <c r="M83" s="56">
        <f t="shared" si="2"/>
        <v>29533760.821917802</v>
      </c>
    </row>
    <row r="84" spans="1:15" ht="22.5" customHeight="1" x14ac:dyDescent="0.25">
      <c r="B84" s="189">
        <v>7</v>
      </c>
      <c r="C84" s="274" t="s">
        <v>718</v>
      </c>
      <c r="D84" s="189" t="s">
        <v>375</v>
      </c>
      <c r="E84" s="19" t="s">
        <v>429</v>
      </c>
      <c r="F84" s="198">
        <v>1950</v>
      </c>
      <c r="G84" s="19" t="s">
        <v>359</v>
      </c>
      <c r="H84" s="19" t="s">
        <v>0</v>
      </c>
      <c r="I84" s="21">
        <v>975</v>
      </c>
      <c r="J84" s="22">
        <v>96894856.465753317</v>
      </c>
      <c r="K84" s="22">
        <v>186005139.44006872</v>
      </c>
      <c r="L84" s="22">
        <v>122646346.36815047</v>
      </c>
      <c r="M84" s="56">
        <f t="shared" si="2"/>
        <v>405546342.27397251</v>
      </c>
    </row>
    <row r="85" spans="1:15" ht="22.5" customHeight="1" x14ac:dyDescent="0.25">
      <c r="A85" s="2"/>
      <c r="B85" s="190"/>
      <c r="C85" s="275"/>
      <c r="D85" s="190"/>
      <c r="E85" s="19" t="s">
        <v>430</v>
      </c>
      <c r="F85" s="199"/>
      <c r="G85" s="19" t="s">
        <v>212</v>
      </c>
      <c r="H85" s="19" t="s">
        <v>6</v>
      </c>
      <c r="I85" s="21">
        <v>975</v>
      </c>
      <c r="J85" s="22">
        <v>97500000.00000003</v>
      </c>
      <c r="K85" s="22">
        <v>250734133.2680479</v>
      </c>
      <c r="L85" s="22">
        <v>223110846.60866442</v>
      </c>
      <c r="M85" s="56">
        <f t="shared" si="2"/>
        <v>571344979.87671232</v>
      </c>
      <c r="N85" s="149"/>
      <c r="O85" s="149"/>
    </row>
    <row r="86" spans="1:15" ht="22.5" customHeight="1" x14ac:dyDescent="0.25">
      <c r="B86" s="189">
        <v>8</v>
      </c>
      <c r="C86" s="274" t="s">
        <v>719</v>
      </c>
      <c r="D86" s="189" t="s">
        <v>375</v>
      </c>
      <c r="E86" s="19" t="s">
        <v>247</v>
      </c>
      <c r="F86" s="198">
        <v>885.6</v>
      </c>
      <c r="G86" s="19" t="s">
        <v>248</v>
      </c>
      <c r="H86" s="19" t="s">
        <v>0</v>
      </c>
      <c r="I86" s="21">
        <v>565</v>
      </c>
      <c r="J86" s="22">
        <v>56500000</v>
      </c>
      <c r="K86" s="22">
        <v>197976565.14285946</v>
      </c>
      <c r="L86" s="22">
        <v>172039445.96672958</v>
      </c>
      <c r="M86" s="56">
        <f t="shared" si="2"/>
        <v>426516011.10958904</v>
      </c>
    </row>
    <row r="87" spans="1:15" ht="22.5" customHeight="1" x14ac:dyDescent="0.25">
      <c r="B87" s="190"/>
      <c r="C87" s="275"/>
      <c r="D87" s="190"/>
      <c r="E87" s="19" t="s">
        <v>249</v>
      </c>
      <c r="F87" s="199"/>
      <c r="G87" s="19" t="s">
        <v>250</v>
      </c>
      <c r="H87" s="19" t="s">
        <v>6</v>
      </c>
      <c r="I87" s="21">
        <v>320.60000000000002</v>
      </c>
      <c r="J87" s="22">
        <v>32060000.00000003</v>
      </c>
      <c r="K87" s="22">
        <v>100104500.22076786</v>
      </c>
      <c r="L87" s="22">
        <v>88848037.08060199</v>
      </c>
      <c r="M87" s="56">
        <f t="shared" si="2"/>
        <v>221012537.30136988</v>
      </c>
    </row>
    <row r="88" spans="1:15" ht="22.5" customHeight="1" x14ac:dyDescent="0.25">
      <c r="B88" s="189">
        <v>9</v>
      </c>
      <c r="C88" s="274" t="s">
        <v>720</v>
      </c>
      <c r="D88" s="189" t="s">
        <v>375</v>
      </c>
      <c r="E88" s="19" t="s">
        <v>258</v>
      </c>
      <c r="F88" s="198">
        <v>1950</v>
      </c>
      <c r="G88" s="19" t="s">
        <v>366</v>
      </c>
      <c r="H88" s="19" t="s">
        <v>0</v>
      </c>
      <c r="I88" s="21">
        <v>975</v>
      </c>
      <c r="J88" s="22">
        <v>97500000</v>
      </c>
      <c r="K88" s="22">
        <v>167950987.86721712</v>
      </c>
      <c r="L88" s="22">
        <v>25139791.228673287</v>
      </c>
      <c r="M88" s="56">
        <f t="shared" si="2"/>
        <v>290590779.0958904</v>
      </c>
    </row>
    <row r="89" spans="1:15" ht="22.5" customHeight="1" x14ac:dyDescent="0.25">
      <c r="B89" s="190"/>
      <c r="C89" s="275"/>
      <c r="D89" s="190"/>
      <c r="E89" s="19" t="s">
        <v>259</v>
      </c>
      <c r="F89" s="199"/>
      <c r="G89" s="19" t="s">
        <v>367</v>
      </c>
      <c r="H89" s="19" t="s">
        <v>6</v>
      </c>
      <c r="I89" s="21">
        <v>975</v>
      </c>
      <c r="J89" s="22">
        <v>97500000.00000003</v>
      </c>
      <c r="K89" s="22">
        <v>259108393.33821735</v>
      </c>
      <c r="L89" s="22">
        <v>230438756.79876897</v>
      </c>
      <c r="M89" s="56">
        <f t="shared" si="2"/>
        <v>587047150.13698637</v>
      </c>
    </row>
    <row r="90" spans="1:15" ht="22.5" customHeight="1" x14ac:dyDescent="0.25">
      <c r="B90" s="189">
        <v>10</v>
      </c>
      <c r="C90" s="274" t="s">
        <v>721</v>
      </c>
      <c r="D90" s="189" t="s">
        <v>375</v>
      </c>
      <c r="E90" s="19" t="s">
        <v>238</v>
      </c>
      <c r="F90" s="198">
        <v>578.6</v>
      </c>
      <c r="G90" s="19" t="s">
        <v>239</v>
      </c>
      <c r="H90" s="19" t="s">
        <v>0</v>
      </c>
      <c r="I90" s="21">
        <v>251</v>
      </c>
      <c r="J90" s="22">
        <v>25100000</v>
      </c>
      <c r="K90" s="22">
        <v>98358902.918065503</v>
      </c>
      <c r="L90" s="22">
        <v>87302166.205222175</v>
      </c>
      <c r="M90" s="56">
        <f t="shared" si="2"/>
        <v>210761069.12328768</v>
      </c>
    </row>
    <row r="91" spans="1:15" ht="22.5" customHeight="1" x14ac:dyDescent="0.25">
      <c r="A91" s="2"/>
      <c r="B91" s="203"/>
      <c r="C91" s="277"/>
      <c r="D91" s="203"/>
      <c r="E91" s="19" t="s">
        <v>240</v>
      </c>
      <c r="F91" s="220"/>
      <c r="G91" s="19" t="s">
        <v>368</v>
      </c>
      <c r="H91" s="19" t="s">
        <v>6</v>
      </c>
      <c r="I91" s="21">
        <v>239.3</v>
      </c>
      <c r="J91" s="22">
        <v>33929999.999999985</v>
      </c>
      <c r="K91" s="22">
        <v>128131524.8494819</v>
      </c>
      <c r="L91" s="22">
        <v>113766306.35599755</v>
      </c>
      <c r="M91" s="56">
        <f t="shared" si="2"/>
        <v>275827831.20547944</v>
      </c>
      <c r="N91" s="149"/>
      <c r="O91" s="149"/>
    </row>
    <row r="92" spans="1:15" ht="22.5" customHeight="1" x14ac:dyDescent="0.25">
      <c r="B92" s="190"/>
      <c r="C92" s="275"/>
      <c r="D92" s="190"/>
      <c r="E92" s="19" t="s">
        <v>241</v>
      </c>
      <c r="F92" s="199"/>
      <c r="G92" s="19" t="s">
        <v>242</v>
      </c>
      <c r="H92" s="19" t="s">
        <v>137</v>
      </c>
      <c r="I92" s="21">
        <v>88.3</v>
      </c>
      <c r="J92" s="22">
        <v>8830000.0000000037</v>
      </c>
      <c r="K92" s="22">
        <v>29041290.371037718</v>
      </c>
      <c r="L92" s="22">
        <v>25777361.382386941</v>
      </c>
      <c r="M92" s="56">
        <f t="shared" si="2"/>
        <v>63648651.753424659</v>
      </c>
    </row>
    <row r="93" spans="1:15" ht="22.5" customHeight="1" x14ac:dyDescent="0.25">
      <c r="B93" s="189">
        <v>11</v>
      </c>
      <c r="C93" s="274" t="s">
        <v>722</v>
      </c>
      <c r="D93" s="189" t="s">
        <v>375</v>
      </c>
      <c r="E93" s="19" t="s">
        <v>275</v>
      </c>
      <c r="F93" s="236">
        <v>467.2</v>
      </c>
      <c r="G93" s="19" t="s">
        <v>369</v>
      </c>
      <c r="H93" s="19" t="s">
        <v>0</v>
      </c>
      <c r="I93" s="21">
        <v>220.29</v>
      </c>
      <c r="J93" s="22">
        <v>22028712.000000004</v>
      </c>
      <c r="K93" s="22">
        <v>14306160.224374402</v>
      </c>
      <c r="L93" s="22">
        <v>5868337.2497297078</v>
      </c>
      <c r="M93" s="56">
        <f t="shared" si="2"/>
        <v>42203209.474104114</v>
      </c>
    </row>
    <row r="94" spans="1:15" ht="22.5" customHeight="1" x14ac:dyDescent="0.25">
      <c r="B94" s="190"/>
      <c r="C94" s="275"/>
      <c r="D94" s="190"/>
      <c r="E94" s="19" t="s">
        <v>276</v>
      </c>
      <c r="F94" s="237"/>
      <c r="G94" s="19" t="s">
        <v>370</v>
      </c>
      <c r="H94" s="19" t="s">
        <v>0</v>
      </c>
      <c r="I94" s="21">
        <v>233.6</v>
      </c>
      <c r="J94" s="22">
        <v>23359999.999999996</v>
      </c>
      <c r="K94" s="22">
        <v>14093062.38410959</v>
      </c>
      <c r="L94" s="22">
        <v>5991740.6158904107</v>
      </c>
      <c r="M94" s="56">
        <f t="shared" si="2"/>
        <v>43444803</v>
      </c>
    </row>
    <row r="95" spans="1:15" ht="22.5" customHeight="1" x14ac:dyDescent="0.25">
      <c r="A95" s="2"/>
      <c r="B95" s="224">
        <v>12</v>
      </c>
      <c r="C95" s="274" t="s">
        <v>723</v>
      </c>
      <c r="D95" s="224" t="s">
        <v>375</v>
      </c>
      <c r="E95" s="19" t="s">
        <v>433</v>
      </c>
      <c r="F95" s="236">
        <v>472</v>
      </c>
      <c r="G95" s="19" t="s">
        <v>371</v>
      </c>
      <c r="H95" s="19" t="s">
        <v>0</v>
      </c>
      <c r="I95" s="21">
        <v>191.38</v>
      </c>
      <c r="J95" s="22">
        <v>0</v>
      </c>
      <c r="K95" s="22">
        <v>0</v>
      </c>
      <c r="L95" s="22">
        <v>0</v>
      </c>
      <c r="M95" s="56">
        <f t="shared" si="2"/>
        <v>0</v>
      </c>
      <c r="N95" s="149"/>
      <c r="O95" s="149"/>
    </row>
    <row r="96" spans="1:15" ht="22.5" customHeight="1" x14ac:dyDescent="0.25">
      <c r="B96" s="225"/>
      <c r="C96" s="276"/>
      <c r="D96" s="225"/>
      <c r="E96" s="19" t="s">
        <v>434</v>
      </c>
      <c r="F96" s="237"/>
      <c r="G96" s="19" t="s">
        <v>343</v>
      </c>
      <c r="H96" s="19" t="s">
        <v>6</v>
      </c>
      <c r="I96" s="21">
        <v>236</v>
      </c>
      <c r="J96" s="22">
        <v>2.7397260069847107E-2</v>
      </c>
      <c r="K96" s="22">
        <v>0</v>
      </c>
      <c r="L96" s="22">
        <v>0</v>
      </c>
      <c r="M96" s="56">
        <f t="shared" si="2"/>
        <v>2.7397260069847107E-2</v>
      </c>
    </row>
    <row r="97" spans="1:15" ht="22.5" customHeight="1" x14ac:dyDescent="0.25">
      <c r="B97" s="189">
        <v>13</v>
      </c>
      <c r="C97" s="274" t="s">
        <v>724</v>
      </c>
      <c r="D97" s="189" t="s">
        <v>375</v>
      </c>
      <c r="E97" s="19" t="s">
        <v>268</v>
      </c>
      <c r="F97" s="198">
        <v>1677</v>
      </c>
      <c r="G97" s="19" t="s">
        <v>372</v>
      </c>
      <c r="H97" s="19" t="s">
        <v>0</v>
      </c>
      <c r="I97" s="21">
        <v>836</v>
      </c>
      <c r="J97" s="22">
        <v>31059578</v>
      </c>
      <c r="K97" s="22">
        <v>5949968.2790703904</v>
      </c>
      <c r="L97" s="22">
        <v>3112028.6206556433</v>
      </c>
      <c r="M97" s="56">
        <f t="shared" si="2"/>
        <v>40121574.899726033</v>
      </c>
    </row>
    <row r="98" spans="1:15" ht="22.5" customHeight="1" x14ac:dyDescent="0.25">
      <c r="B98" s="190"/>
      <c r="C98" s="275"/>
      <c r="D98" s="190"/>
      <c r="E98" s="19" t="s">
        <v>269</v>
      </c>
      <c r="F98" s="199"/>
      <c r="G98" s="19" t="s">
        <v>373</v>
      </c>
      <c r="H98" s="19" t="s">
        <v>6</v>
      </c>
      <c r="I98" s="21">
        <v>836</v>
      </c>
      <c r="J98" s="22">
        <v>33772951.180821925</v>
      </c>
      <c r="K98" s="22">
        <v>3088792.1943965461</v>
      </c>
      <c r="L98" s="22">
        <v>3088792.8056034539</v>
      </c>
      <c r="M98" s="56">
        <f t="shared" si="2"/>
        <v>39950536.180821925</v>
      </c>
    </row>
    <row r="99" spans="1:15" ht="38.25" customHeight="1" x14ac:dyDescent="0.25">
      <c r="B99" s="57">
        <v>14</v>
      </c>
      <c r="C99" s="138" t="s">
        <v>754</v>
      </c>
      <c r="D99" s="19" t="s">
        <v>375</v>
      </c>
      <c r="E99" s="19" t="s">
        <v>204</v>
      </c>
      <c r="F99" s="20">
        <v>470.24</v>
      </c>
      <c r="G99" s="23" t="s">
        <v>557</v>
      </c>
      <c r="H99" s="19" t="s">
        <v>0</v>
      </c>
      <c r="I99" s="21">
        <v>470.24</v>
      </c>
      <c r="J99" s="22">
        <v>7.1232876740396023E-2</v>
      </c>
      <c r="K99" s="22">
        <v>0</v>
      </c>
      <c r="L99" s="22">
        <v>0</v>
      </c>
      <c r="M99" s="56">
        <f t="shared" si="2"/>
        <v>7.1232876740396023E-2</v>
      </c>
    </row>
    <row r="100" spans="1:15" ht="42" customHeight="1" x14ac:dyDescent="0.25">
      <c r="A100" s="2"/>
      <c r="B100" s="19">
        <v>15</v>
      </c>
      <c r="C100" s="147" t="s">
        <v>794</v>
      </c>
      <c r="D100" s="20" t="s">
        <v>375</v>
      </c>
      <c r="E100" s="19" t="s">
        <v>205</v>
      </c>
      <c r="F100" s="20">
        <v>494.5</v>
      </c>
      <c r="G100" s="23" t="s">
        <v>795</v>
      </c>
      <c r="H100" s="19" t="s">
        <v>0</v>
      </c>
      <c r="I100" s="21">
        <v>494.5</v>
      </c>
      <c r="J100" s="22">
        <v>0</v>
      </c>
      <c r="K100" s="22">
        <v>0</v>
      </c>
      <c r="L100" s="22">
        <v>0</v>
      </c>
      <c r="M100" s="56">
        <f>SUM(J100:L100)</f>
        <v>0</v>
      </c>
      <c r="N100" s="149"/>
      <c r="O100" s="149"/>
    </row>
    <row r="101" spans="1:15" ht="12" thickBot="1" x14ac:dyDescent="0.3">
      <c r="C101" s="8"/>
      <c r="G101" s="6"/>
      <c r="I101" s="7"/>
    </row>
    <row r="102" spans="1:15" s="2" customFormat="1" ht="22.5" customHeight="1" thickBot="1" x14ac:dyDescent="0.3">
      <c r="A102" s="1"/>
      <c r="D102" s="270" t="s">
        <v>375</v>
      </c>
      <c r="E102" s="271"/>
      <c r="F102" s="283" t="s">
        <v>3</v>
      </c>
      <c r="G102" s="284"/>
      <c r="H102" s="285"/>
      <c r="I102" s="59" t="s">
        <v>681</v>
      </c>
      <c r="J102" s="85">
        <f>SUM(J75:J101)</f>
        <v>851381763.04657531</v>
      </c>
      <c r="K102" s="85">
        <f>SUM(K75:K101)</f>
        <v>2083263655.247736</v>
      </c>
      <c r="L102" s="85">
        <f>SUM(L75:L101)</f>
        <v>1619223333.6658194</v>
      </c>
      <c r="M102" s="85">
        <f>SUM(M75:M101)</f>
        <v>4553868751.9601316</v>
      </c>
      <c r="N102" s="163">
        <f>SUM(J102:L102)</f>
        <v>4553868751.9601307</v>
      </c>
      <c r="O102" s="164" t="b">
        <f>M102=N102</f>
        <v>1</v>
      </c>
    </row>
    <row r="103" spans="1:15" x14ac:dyDescent="0.25">
      <c r="C103" s="8"/>
      <c r="G103" s="6"/>
      <c r="I103" s="7"/>
      <c r="K103" s="76">
        <f>SUM(K102:L102)</f>
        <v>3702486988.9135551</v>
      </c>
    </row>
    <row r="104" spans="1:15" x14ac:dyDescent="0.25">
      <c r="A104" s="2"/>
      <c r="C104" s="8"/>
      <c r="G104" s="6"/>
      <c r="I104" s="7"/>
      <c r="N104" s="149"/>
      <c r="O104" s="149"/>
    </row>
    <row r="105" spans="1:15" x14ac:dyDescent="0.25">
      <c r="A105" s="2"/>
      <c r="C105" s="8"/>
      <c r="G105" s="6"/>
      <c r="I105" s="7"/>
      <c r="N105" s="149"/>
      <c r="O105" s="149"/>
    </row>
    <row r="106" spans="1:15" ht="12" thickBot="1" x14ac:dyDescent="0.3">
      <c r="C106" s="8"/>
      <c r="G106" s="6"/>
      <c r="I106" s="7"/>
    </row>
    <row r="107" spans="1:15" s="2" customFormat="1" ht="28.5" customHeight="1" thickBot="1" x14ac:dyDescent="0.3">
      <c r="A107" s="1"/>
      <c r="B107" s="119" t="s">
        <v>312</v>
      </c>
      <c r="C107" s="120" t="s">
        <v>313</v>
      </c>
      <c r="D107" s="120" t="s">
        <v>314</v>
      </c>
      <c r="E107" s="119" t="s">
        <v>315</v>
      </c>
      <c r="F107" s="121" t="s">
        <v>316</v>
      </c>
      <c r="G107" s="119" t="s">
        <v>317</v>
      </c>
      <c r="H107" s="119" t="s">
        <v>318</v>
      </c>
      <c r="I107" s="119" t="s">
        <v>319</v>
      </c>
      <c r="J107" s="122" t="s">
        <v>320</v>
      </c>
      <c r="K107" s="122" t="s">
        <v>2</v>
      </c>
      <c r="L107" s="122" t="s">
        <v>4</v>
      </c>
      <c r="M107" s="122" t="s">
        <v>321</v>
      </c>
      <c r="N107" s="148"/>
      <c r="O107" s="148"/>
    </row>
    <row r="108" spans="1:15" s="2" customFormat="1" ht="15.75" customHeight="1" x14ac:dyDescent="0.25">
      <c r="A108" s="1"/>
      <c r="B108" s="193" t="s">
        <v>565</v>
      </c>
      <c r="C108" s="194"/>
      <c r="D108" s="194"/>
      <c r="E108" s="194"/>
      <c r="F108" s="50" t="s">
        <v>322</v>
      </c>
      <c r="G108" s="200" t="s">
        <v>565</v>
      </c>
      <c r="H108" s="201"/>
      <c r="I108" s="55" t="s">
        <v>322</v>
      </c>
      <c r="J108" s="144"/>
      <c r="K108" s="145"/>
      <c r="L108" s="145"/>
      <c r="M108" s="146" t="s">
        <v>524</v>
      </c>
      <c r="N108" s="148"/>
      <c r="O108" s="148"/>
    </row>
    <row r="109" spans="1:15" ht="22.5" customHeight="1" x14ac:dyDescent="0.25">
      <c r="B109" s="189">
        <v>1</v>
      </c>
      <c r="C109" s="202" t="s">
        <v>725</v>
      </c>
      <c r="D109" s="189" t="s">
        <v>382</v>
      </c>
      <c r="E109" s="19" t="s">
        <v>218</v>
      </c>
      <c r="F109" s="20">
        <v>220</v>
      </c>
      <c r="G109" s="19" t="s">
        <v>377</v>
      </c>
      <c r="H109" s="19" t="s">
        <v>0</v>
      </c>
      <c r="I109" s="21">
        <v>220</v>
      </c>
      <c r="J109" s="27">
        <v>21999999.99999997</v>
      </c>
      <c r="K109" s="27">
        <v>105672746.79489999</v>
      </c>
      <c r="L109" s="27">
        <v>98226721.944826052</v>
      </c>
      <c r="M109" s="56">
        <f t="shared" ref="M109:M113" si="3">SUM(J109:L109)</f>
        <v>225899468.73972601</v>
      </c>
    </row>
    <row r="110" spans="1:15" ht="22.5" customHeight="1" x14ac:dyDescent="0.25">
      <c r="B110" s="203"/>
      <c r="C110" s="204"/>
      <c r="D110" s="203"/>
      <c r="E110" s="19" t="s">
        <v>230</v>
      </c>
      <c r="F110" s="198">
        <v>373.76</v>
      </c>
      <c r="G110" s="19" t="s">
        <v>378</v>
      </c>
      <c r="H110" s="19" t="s">
        <v>0</v>
      </c>
      <c r="I110" s="21">
        <v>186.88</v>
      </c>
      <c r="J110" s="22">
        <v>18688000</v>
      </c>
      <c r="K110" s="22">
        <v>88241747.670693144</v>
      </c>
      <c r="L110" s="22">
        <v>78216279.529306844</v>
      </c>
      <c r="M110" s="56">
        <f t="shared" si="3"/>
        <v>185146027.19999999</v>
      </c>
    </row>
    <row r="111" spans="1:15" ht="22.5" customHeight="1" x14ac:dyDescent="0.25">
      <c r="A111" s="2"/>
      <c r="B111" s="190"/>
      <c r="C111" s="192"/>
      <c r="D111" s="190"/>
      <c r="E111" s="19" t="s">
        <v>231</v>
      </c>
      <c r="F111" s="199"/>
      <c r="G111" s="19" t="s">
        <v>379</v>
      </c>
      <c r="H111" s="19" t="s">
        <v>6</v>
      </c>
      <c r="I111" s="21">
        <v>186.88</v>
      </c>
      <c r="J111" s="22">
        <v>18688000</v>
      </c>
      <c r="K111" s="22">
        <v>86737533.427498624</v>
      </c>
      <c r="L111" s="22">
        <v>76893042.372501388</v>
      </c>
      <c r="M111" s="56">
        <f t="shared" si="3"/>
        <v>182318575.80000001</v>
      </c>
      <c r="N111" s="149"/>
      <c r="O111" s="149"/>
    </row>
    <row r="112" spans="1:15" ht="22.5" customHeight="1" x14ac:dyDescent="0.25">
      <c r="B112" s="189">
        <v>2</v>
      </c>
      <c r="C112" s="202" t="s">
        <v>726</v>
      </c>
      <c r="D112" s="189" t="s">
        <v>382</v>
      </c>
      <c r="E112" s="19" t="s">
        <v>220</v>
      </c>
      <c r="F112" s="198">
        <v>180.75</v>
      </c>
      <c r="G112" s="19" t="s">
        <v>380</v>
      </c>
      <c r="H112" s="19" t="s">
        <v>0</v>
      </c>
      <c r="I112" s="21">
        <v>90.375</v>
      </c>
      <c r="J112" s="22">
        <v>9037500.0000000149</v>
      </c>
      <c r="K112" s="22">
        <v>53890037.886413939</v>
      </c>
      <c r="L112" s="22">
        <v>47581460.702627145</v>
      </c>
      <c r="M112" s="56">
        <f t="shared" si="3"/>
        <v>110508998.5890411</v>
      </c>
    </row>
    <row r="113" spans="1:15" ht="22.5" customHeight="1" x14ac:dyDescent="0.25">
      <c r="B113" s="190"/>
      <c r="C113" s="192"/>
      <c r="D113" s="190"/>
      <c r="E113" s="19" t="s">
        <v>221</v>
      </c>
      <c r="F113" s="199"/>
      <c r="G113" s="19" t="s">
        <v>381</v>
      </c>
      <c r="H113" s="19" t="s">
        <v>6</v>
      </c>
      <c r="I113" s="21">
        <v>90.375</v>
      </c>
      <c r="J113" s="22">
        <v>9037500</v>
      </c>
      <c r="K113" s="22">
        <v>51839065.661062308</v>
      </c>
      <c r="L113" s="22">
        <v>45794631.873184271</v>
      </c>
      <c r="M113" s="56">
        <f t="shared" si="3"/>
        <v>106671197.53424658</v>
      </c>
    </row>
    <row r="114" spans="1:15" ht="12" thickBot="1" x14ac:dyDescent="0.3">
      <c r="C114" s="8"/>
      <c r="I114" s="7"/>
    </row>
    <row r="115" spans="1:15" s="2" customFormat="1" ht="22.5" customHeight="1" thickBot="1" x14ac:dyDescent="0.3">
      <c r="A115" s="1"/>
      <c r="D115" s="270" t="s">
        <v>382</v>
      </c>
      <c r="E115" s="271"/>
      <c r="F115" s="283" t="s">
        <v>3</v>
      </c>
      <c r="G115" s="284"/>
      <c r="H115" s="285"/>
      <c r="I115" s="59" t="s">
        <v>681</v>
      </c>
      <c r="J115" s="85">
        <f>SUM(J109:J114)</f>
        <v>77450999.999999985</v>
      </c>
      <c r="K115" s="85">
        <f>SUM(K109:K114)</f>
        <v>386381131.44056797</v>
      </c>
      <c r="L115" s="85">
        <f>SUM(L109:L114)</f>
        <v>346712136.42244565</v>
      </c>
      <c r="M115" s="85">
        <f>SUM(M109:M114)</f>
        <v>810544267.86301374</v>
      </c>
      <c r="N115" s="163">
        <f>SUM(J115:L115)</f>
        <v>810544267.86301363</v>
      </c>
      <c r="O115" s="164" t="b">
        <f>M115=N115</f>
        <v>1</v>
      </c>
    </row>
    <row r="116" spans="1:15" x14ac:dyDescent="0.25">
      <c r="C116" s="8"/>
      <c r="I116" s="7"/>
      <c r="K116" s="76">
        <f>SUM(K115:L115)</f>
        <v>733093267.86301363</v>
      </c>
    </row>
    <row r="117" spans="1:15" x14ac:dyDescent="0.25">
      <c r="C117" s="8"/>
      <c r="I117" s="7"/>
    </row>
    <row r="118" spans="1:15" x14ac:dyDescent="0.25">
      <c r="C118" s="8"/>
      <c r="I118" s="7"/>
    </row>
    <row r="119" spans="1:15" ht="12" thickBot="1" x14ac:dyDescent="0.3">
      <c r="C119" s="8"/>
      <c r="I119" s="7"/>
    </row>
    <row r="120" spans="1:15" s="2" customFormat="1" ht="28.5" customHeight="1" thickBot="1" x14ac:dyDescent="0.3">
      <c r="A120" s="1"/>
      <c r="B120" s="119" t="s">
        <v>312</v>
      </c>
      <c r="C120" s="120" t="s">
        <v>313</v>
      </c>
      <c r="D120" s="120" t="s">
        <v>314</v>
      </c>
      <c r="E120" s="119" t="s">
        <v>315</v>
      </c>
      <c r="F120" s="121" t="s">
        <v>316</v>
      </c>
      <c r="G120" s="119" t="s">
        <v>317</v>
      </c>
      <c r="H120" s="119" t="s">
        <v>318</v>
      </c>
      <c r="I120" s="119" t="s">
        <v>319</v>
      </c>
      <c r="J120" s="122" t="s">
        <v>320</v>
      </c>
      <c r="K120" s="122" t="s">
        <v>2</v>
      </c>
      <c r="L120" s="122" t="s">
        <v>4</v>
      </c>
      <c r="M120" s="122" t="s">
        <v>321</v>
      </c>
      <c r="N120" s="148"/>
      <c r="O120" s="148"/>
    </row>
    <row r="121" spans="1:15" s="2" customFormat="1" ht="15.75" customHeight="1" x14ac:dyDescent="0.25">
      <c r="A121" s="1"/>
      <c r="B121" s="193" t="s">
        <v>565</v>
      </c>
      <c r="C121" s="194"/>
      <c r="D121" s="194"/>
      <c r="E121" s="194"/>
      <c r="F121" s="50" t="s">
        <v>322</v>
      </c>
      <c r="G121" s="200" t="s">
        <v>565</v>
      </c>
      <c r="H121" s="201"/>
      <c r="I121" s="55" t="s">
        <v>322</v>
      </c>
      <c r="J121" s="144"/>
      <c r="K121" s="145"/>
      <c r="L121" s="145"/>
      <c r="M121" s="146" t="s">
        <v>524</v>
      </c>
      <c r="N121" s="148"/>
      <c r="O121" s="148"/>
    </row>
    <row r="122" spans="1:15" ht="28.5" customHeight="1" x14ac:dyDescent="0.25">
      <c r="B122" s="25">
        <v>1</v>
      </c>
      <c r="C122" s="75" t="s">
        <v>727</v>
      </c>
      <c r="D122" s="19" t="s">
        <v>385</v>
      </c>
      <c r="E122" s="136" t="s">
        <v>210</v>
      </c>
      <c r="F122" s="20">
        <v>401</v>
      </c>
      <c r="G122" s="19" t="s">
        <v>383</v>
      </c>
      <c r="H122" s="19" t="s">
        <v>0</v>
      </c>
      <c r="I122" s="21">
        <v>401</v>
      </c>
      <c r="J122" s="27">
        <v>40099999.999999985</v>
      </c>
      <c r="K122" s="27">
        <v>108415541.78783862</v>
      </c>
      <c r="L122" s="27">
        <v>31070961.773805212</v>
      </c>
      <c r="M122" s="56">
        <f t="shared" ref="M122:M127" si="4">SUM(J122:L122)</f>
        <v>179586503.56164381</v>
      </c>
    </row>
    <row r="123" spans="1:15" ht="28.5" customHeight="1" x14ac:dyDescent="0.25">
      <c r="B123" s="19">
        <v>2</v>
      </c>
      <c r="C123" s="35" t="s">
        <v>728</v>
      </c>
      <c r="D123" s="19" t="s">
        <v>385</v>
      </c>
      <c r="E123" s="32" t="s">
        <v>214</v>
      </c>
      <c r="F123" s="20">
        <v>100</v>
      </c>
      <c r="G123" s="19" t="s">
        <v>215</v>
      </c>
      <c r="H123" s="19" t="s">
        <v>0</v>
      </c>
      <c r="I123" s="21">
        <v>100</v>
      </c>
      <c r="J123" s="22">
        <v>7883048.9726027343</v>
      </c>
      <c r="K123" s="22">
        <v>13844035.208654722</v>
      </c>
      <c r="L123" s="22">
        <v>11830268.791345278</v>
      </c>
      <c r="M123" s="56">
        <f t="shared" si="4"/>
        <v>33557352.972602732</v>
      </c>
    </row>
    <row r="124" spans="1:15" ht="41.25" customHeight="1" x14ac:dyDescent="0.25">
      <c r="B124" s="19">
        <v>3</v>
      </c>
      <c r="C124" s="35" t="s">
        <v>765</v>
      </c>
      <c r="D124" s="19" t="s">
        <v>385</v>
      </c>
      <c r="E124" s="32" t="s">
        <v>155</v>
      </c>
      <c r="F124" s="20">
        <v>88</v>
      </c>
      <c r="G124" s="19" t="s">
        <v>384</v>
      </c>
      <c r="H124" s="19" t="s">
        <v>0</v>
      </c>
      <c r="I124" s="21">
        <v>88</v>
      </c>
      <c r="J124" s="22">
        <v>8799999.9999999851</v>
      </c>
      <c r="K124" s="22">
        <v>41378373.438136443</v>
      </c>
      <c r="L124" s="22">
        <v>25838920.027616993</v>
      </c>
      <c r="M124" s="56">
        <f t="shared" si="4"/>
        <v>76017293.465753421</v>
      </c>
    </row>
    <row r="125" spans="1:15" ht="22.5" customHeight="1" x14ac:dyDescent="0.25">
      <c r="B125" s="189">
        <v>4</v>
      </c>
      <c r="C125" s="268" t="s">
        <v>796</v>
      </c>
      <c r="D125" s="189" t="s">
        <v>385</v>
      </c>
      <c r="E125" s="19" t="s">
        <v>797</v>
      </c>
      <c r="F125" s="20" t="s">
        <v>565</v>
      </c>
      <c r="G125" s="23" t="s">
        <v>795</v>
      </c>
      <c r="H125" s="19" t="s">
        <v>0</v>
      </c>
      <c r="I125" s="21">
        <v>505.5</v>
      </c>
      <c r="J125" s="22">
        <v>0</v>
      </c>
      <c r="K125" s="22">
        <v>0</v>
      </c>
      <c r="L125" s="22">
        <v>0</v>
      </c>
      <c r="M125" s="56">
        <f t="shared" si="4"/>
        <v>0</v>
      </c>
    </row>
    <row r="126" spans="1:15" ht="22.5" customHeight="1" x14ac:dyDescent="0.25">
      <c r="A126" s="2"/>
      <c r="B126" s="203"/>
      <c r="C126" s="282"/>
      <c r="D126" s="203"/>
      <c r="E126" s="19" t="s">
        <v>798</v>
      </c>
      <c r="F126" s="20" t="s">
        <v>565</v>
      </c>
      <c r="G126" s="23" t="s">
        <v>799</v>
      </c>
      <c r="H126" s="19" t="s">
        <v>137</v>
      </c>
      <c r="I126" s="21">
        <v>375.75</v>
      </c>
      <c r="J126" s="22">
        <v>0</v>
      </c>
      <c r="K126" s="22">
        <v>0</v>
      </c>
      <c r="L126" s="22">
        <v>0</v>
      </c>
      <c r="M126" s="56">
        <f t="shared" si="4"/>
        <v>0</v>
      </c>
      <c r="N126" s="149"/>
      <c r="O126" s="149"/>
    </row>
    <row r="127" spans="1:15" ht="22.5" customHeight="1" x14ac:dyDescent="0.25">
      <c r="B127" s="190"/>
      <c r="C127" s="269"/>
      <c r="D127" s="190"/>
      <c r="E127" s="19" t="s">
        <v>800</v>
      </c>
      <c r="F127" s="20" t="s">
        <v>565</v>
      </c>
      <c r="G127" s="23" t="s">
        <v>801</v>
      </c>
      <c r="H127" s="19" t="s">
        <v>137</v>
      </c>
      <c r="I127" s="21">
        <v>881.21</v>
      </c>
      <c r="J127" s="22">
        <v>0</v>
      </c>
      <c r="K127" s="22">
        <v>0</v>
      </c>
      <c r="L127" s="22">
        <v>0</v>
      </c>
      <c r="M127" s="56">
        <f t="shared" si="4"/>
        <v>0</v>
      </c>
    </row>
    <row r="128" spans="1:15" ht="12" thickBot="1" x14ac:dyDescent="0.3">
      <c r="C128" s="8"/>
      <c r="I128" s="7"/>
    </row>
    <row r="129" spans="1:15" s="2" customFormat="1" ht="22.5" customHeight="1" thickBot="1" x14ac:dyDescent="0.3">
      <c r="D129" s="270" t="s">
        <v>385</v>
      </c>
      <c r="E129" s="271"/>
      <c r="F129" s="283" t="s">
        <v>3</v>
      </c>
      <c r="G129" s="284"/>
      <c r="H129" s="285"/>
      <c r="I129" s="59" t="s">
        <v>681</v>
      </c>
      <c r="J129" s="85">
        <f>SUM(J122:J128)</f>
        <v>56783048.972602703</v>
      </c>
      <c r="K129" s="85">
        <f>SUM(K122:K128)</f>
        <v>163637950.4346298</v>
      </c>
      <c r="L129" s="85">
        <f>SUM(L122:L128)</f>
        <v>68740150.592767477</v>
      </c>
      <c r="M129" s="85">
        <f>SUM(M122:M128)</f>
        <v>289161149.99999994</v>
      </c>
      <c r="N129" s="163">
        <f>SUM(J129:L129)</f>
        <v>289161150</v>
      </c>
      <c r="O129" s="164" t="b">
        <f>M129=N129</f>
        <v>1</v>
      </c>
    </row>
    <row r="130" spans="1:15" x14ac:dyDescent="0.25">
      <c r="C130" s="8"/>
      <c r="I130" s="7"/>
      <c r="K130" s="76">
        <f>SUM(K129:L129)</f>
        <v>232378101.02739727</v>
      </c>
    </row>
    <row r="131" spans="1:15" x14ac:dyDescent="0.25">
      <c r="C131" s="8"/>
      <c r="I131" s="7"/>
    </row>
    <row r="132" spans="1:15" x14ac:dyDescent="0.25">
      <c r="C132" s="8"/>
      <c r="I132" s="7"/>
    </row>
    <row r="133" spans="1:15" ht="12" thickBot="1" x14ac:dyDescent="0.3">
      <c r="C133" s="8"/>
      <c r="I133" s="7"/>
    </row>
    <row r="134" spans="1:15" s="2" customFormat="1" ht="28.5" customHeight="1" thickBot="1" x14ac:dyDescent="0.3">
      <c r="A134" s="1"/>
      <c r="B134" s="119" t="s">
        <v>312</v>
      </c>
      <c r="C134" s="120" t="s">
        <v>313</v>
      </c>
      <c r="D134" s="120" t="s">
        <v>314</v>
      </c>
      <c r="E134" s="119" t="s">
        <v>315</v>
      </c>
      <c r="F134" s="121" t="s">
        <v>316</v>
      </c>
      <c r="G134" s="119" t="s">
        <v>317</v>
      </c>
      <c r="H134" s="119" t="s">
        <v>318</v>
      </c>
      <c r="I134" s="119" t="s">
        <v>319</v>
      </c>
      <c r="J134" s="122" t="s">
        <v>320</v>
      </c>
      <c r="K134" s="122" t="s">
        <v>2</v>
      </c>
      <c r="L134" s="122" t="s">
        <v>4</v>
      </c>
      <c r="M134" s="122" t="s">
        <v>321</v>
      </c>
      <c r="N134" s="148"/>
      <c r="O134" s="148"/>
    </row>
    <row r="135" spans="1:15" s="2" customFormat="1" ht="15.75" customHeight="1" x14ac:dyDescent="0.25">
      <c r="B135" s="193" t="s">
        <v>565</v>
      </c>
      <c r="C135" s="194"/>
      <c r="D135" s="194"/>
      <c r="E135" s="194"/>
      <c r="F135" s="50" t="s">
        <v>322</v>
      </c>
      <c r="G135" s="200" t="s">
        <v>565</v>
      </c>
      <c r="H135" s="201"/>
      <c r="I135" s="55" t="s">
        <v>322</v>
      </c>
      <c r="J135" s="144"/>
      <c r="K135" s="145"/>
      <c r="L135" s="145"/>
      <c r="M135" s="146" t="s">
        <v>524</v>
      </c>
      <c r="N135" s="149"/>
      <c r="O135" s="149"/>
    </row>
    <row r="136" spans="1:15" ht="22.5" customHeight="1" x14ac:dyDescent="0.25">
      <c r="A136" s="2"/>
      <c r="B136" s="205">
        <v>1</v>
      </c>
      <c r="C136" s="206" t="s">
        <v>729</v>
      </c>
      <c r="D136" s="205" t="s">
        <v>389</v>
      </c>
      <c r="E136" s="19" t="s">
        <v>232</v>
      </c>
      <c r="F136" s="207">
        <v>718.572</v>
      </c>
      <c r="G136" s="19" t="s">
        <v>386</v>
      </c>
      <c r="H136" s="19" t="s">
        <v>0</v>
      </c>
      <c r="I136" s="21">
        <v>383.63200000000001</v>
      </c>
      <c r="J136" s="27">
        <v>36829603.129315078</v>
      </c>
      <c r="K136" s="27">
        <v>37155511.634619132</v>
      </c>
      <c r="L136" s="27">
        <v>45629221.365380868</v>
      </c>
      <c r="M136" s="56">
        <f>SUM(J136:L136)</f>
        <v>119614336.12931508</v>
      </c>
      <c r="N136" s="149"/>
      <c r="O136" s="149"/>
    </row>
    <row r="137" spans="1:15" ht="22.5" customHeight="1" x14ac:dyDescent="0.25">
      <c r="B137" s="205"/>
      <c r="C137" s="206"/>
      <c r="D137" s="205"/>
      <c r="E137" s="19" t="s">
        <v>233</v>
      </c>
      <c r="F137" s="207"/>
      <c r="G137" s="19" t="s">
        <v>387</v>
      </c>
      <c r="H137" s="19" t="s">
        <v>6</v>
      </c>
      <c r="I137" s="21">
        <v>334.94</v>
      </c>
      <c r="J137" s="22">
        <v>33490800.000000015</v>
      </c>
      <c r="K137" s="22">
        <v>127549546.61820994</v>
      </c>
      <c r="L137" s="22">
        <v>111966808.732475</v>
      </c>
      <c r="M137" s="56">
        <f>SUM(J137:L137)</f>
        <v>273007155.35068494</v>
      </c>
    </row>
    <row r="138" spans="1:15" ht="28.5" customHeight="1" x14ac:dyDescent="0.25">
      <c r="B138" s="19">
        <v>2</v>
      </c>
      <c r="C138" s="35" t="s">
        <v>730</v>
      </c>
      <c r="D138" s="19" t="s">
        <v>389</v>
      </c>
      <c r="E138" s="19" t="s">
        <v>191</v>
      </c>
      <c r="F138" s="20">
        <v>100</v>
      </c>
      <c r="G138" s="19" t="s">
        <v>388</v>
      </c>
      <c r="H138" s="19" t="s">
        <v>0</v>
      </c>
      <c r="I138" s="21">
        <v>100</v>
      </c>
      <c r="J138" s="22">
        <v>7589344.0000000047</v>
      </c>
      <c r="K138" s="22">
        <v>6953615.1347881285</v>
      </c>
      <c r="L138" s="22">
        <v>8039217.8104173513</v>
      </c>
      <c r="M138" s="56">
        <f>SUM(J138:L138)</f>
        <v>22582176.945205484</v>
      </c>
    </row>
    <row r="139" spans="1:15" ht="12" thickBot="1" x14ac:dyDescent="0.3">
      <c r="C139" s="8"/>
      <c r="I139" s="7"/>
    </row>
    <row r="140" spans="1:15" s="2" customFormat="1" ht="30" customHeight="1" thickBot="1" x14ac:dyDescent="0.3">
      <c r="A140" s="1"/>
      <c r="D140" s="270" t="s">
        <v>389</v>
      </c>
      <c r="E140" s="271"/>
      <c r="F140" s="283" t="s">
        <v>3</v>
      </c>
      <c r="G140" s="284"/>
      <c r="H140" s="285"/>
      <c r="I140" s="59" t="s">
        <v>681</v>
      </c>
      <c r="J140" s="85">
        <f>SUM(J136:J139)</f>
        <v>77909747.129315093</v>
      </c>
      <c r="K140" s="85">
        <f>SUM(K136:K139)</f>
        <v>171658673.3876172</v>
      </c>
      <c r="L140" s="85">
        <f>SUM(L136:L139)</f>
        <v>165635247.90827322</v>
      </c>
      <c r="M140" s="85">
        <f>SUM(M136:M139)</f>
        <v>415203668.42520553</v>
      </c>
      <c r="N140" s="163">
        <f>SUM(J140:L140)</f>
        <v>415203668.42520553</v>
      </c>
      <c r="O140" s="164" t="b">
        <f>M140=N140</f>
        <v>1</v>
      </c>
    </row>
    <row r="141" spans="1:15" x14ac:dyDescent="0.25">
      <c r="C141" s="8"/>
      <c r="I141" s="7"/>
      <c r="K141" s="76">
        <f>SUM(K140:L140)</f>
        <v>337293921.29589045</v>
      </c>
    </row>
    <row r="142" spans="1:15" x14ac:dyDescent="0.25">
      <c r="C142" s="8"/>
      <c r="I142" s="7"/>
      <c r="K142" s="151"/>
    </row>
    <row r="143" spans="1:15" x14ac:dyDescent="0.25">
      <c r="C143" s="8"/>
      <c r="I143" s="7"/>
    </row>
    <row r="144" spans="1:15" ht="12" thickBot="1" x14ac:dyDescent="0.3">
      <c r="C144" s="8"/>
      <c r="I144" s="7"/>
    </row>
    <row r="145" spans="1:15" s="2" customFormat="1" ht="28.5" customHeight="1" thickBot="1" x14ac:dyDescent="0.3">
      <c r="A145" s="1"/>
      <c r="B145" s="119" t="s">
        <v>312</v>
      </c>
      <c r="C145" s="120" t="s">
        <v>313</v>
      </c>
      <c r="D145" s="120" t="s">
        <v>314</v>
      </c>
      <c r="E145" s="119" t="s">
        <v>315</v>
      </c>
      <c r="F145" s="121" t="s">
        <v>316</v>
      </c>
      <c r="G145" s="119" t="s">
        <v>317</v>
      </c>
      <c r="H145" s="119" t="s">
        <v>318</v>
      </c>
      <c r="I145" s="119" t="s">
        <v>319</v>
      </c>
      <c r="J145" s="122" t="s">
        <v>320</v>
      </c>
      <c r="K145" s="122" t="s">
        <v>2</v>
      </c>
      <c r="L145" s="122" t="s">
        <v>4</v>
      </c>
      <c r="M145" s="122" t="s">
        <v>321</v>
      </c>
      <c r="N145" s="148"/>
      <c r="O145" s="148"/>
    </row>
    <row r="146" spans="1:15" s="2" customFormat="1" ht="15.75" customHeight="1" x14ac:dyDescent="0.25">
      <c r="A146" s="1"/>
      <c r="B146" s="193" t="s">
        <v>565</v>
      </c>
      <c r="C146" s="194"/>
      <c r="D146" s="194"/>
      <c r="E146" s="194"/>
      <c r="F146" s="50" t="s">
        <v>322</v>
      </c>
      <c r="G146" s="200" t="s">
        <v>565</v>
      </c>
      <c r="H146" s="201"/>
      <c r="I146" s="55" t="s">
        <v>322</v>
      </c>
      <c r="J146" s="144"/>
      <c r="K146" s="145"/>
      <c r="L146" s="145"/>
      <c r="M146" s="146" t="s">
        <v>524</v>
      </c>
      <c r="N146" s="148"/>
      <c r="O146" s="148"/>
    </row>
    <row r="147" spans="1:15" ht="22.5" customHeight="1" x14ac:dyDescent="0.25">
      <c r="B147" s="205">
        <v>1</v>
      </c>
      <c r="C147" s="206" t="s">
        <v>766</v>
      </c>
      <c r="D147" s="205" t="s">
        <v>415</v>
      </c>
      <c r="E147" s="19" t="s">
        <v>266</v>
      </c>
      <c r="F147" s="207">
        <v>1991.6</v>
      </c>
      <c r="G147" s="19" t="s">
        <v>390</v>
      </c>
      <c r="H147" s="19" t="s">
        <v>0</v>
      </c>
      <c r="I147" s="21">
        <v>995.8</v>
      </c>
      <c r="J147" s="27">
        <v>99580000.00000003</v>
      </c>
      <c r="K147" s="27">
        <v>106855188.13093936</v>
      </c>
      <c r="L147" s="27">
        <v>72729277.773170203</v>
      </c>
      <c r="M147" s="56">
        <f t="shared" ref="M147:M153" si="5">SUM(J147:L147)</f>
        <v>279164465.9041096</v>
      </c>
    </row>
    <row r="148" spans="1:15" ht="22.5" customHeight="1" x14ac:dyDescent="0.25">
      <c r="B148" s="205"/>
      <c r="C148" s="206"/>
      <c r="D148" s="205"/>
      <c r="E148" s="19" t="s">
        <v>267</v>
      </c>
      <c r="F148" s="207"/>
      <c r="G148" s="19" t="s">
        <v>391</v>
      </c>
      <c r="H148" s="19" t="s">
        <v>6</v>
      </c>
      <c r="I148" s="21">
        <v>995.8</v>
      </c>
      <c r="J148" s="22">
        <v>99580000.000000015</v>
      </c>
      <c r="K148" s="22">
        <v>97370795.916499183</v>
      </c>
      <c r="L148" s="22">
        <v>59905040.562952891</v>
      </c>
      <c r="M148" s="56">
        <f t="shared" si="5"/>
        <v>256855836.47945207</v>
      </c>
    </row>
    <row r="149" spans="1:15" ht="27.75" customHeight="1" x14ac:dyDescent="0.25">
      <c r="B149" s="19">
        <v>2</v>
      </c>
      <c r="C149" s="35" t="s">
        <v>731</v>
      </c>
      <c r="D149" s="19" t="s">
        <v>415</v>
      </c>
      <c r="E149" s="19" t="s">
        <v>310</v>
      </c>
      <c r="F149" s="20">
        <v>473.71</v>
      </c>
      <c r="G149" s="19" t="s">
        <v>264</v>
      </c>
      <c r="H149" s="19" t="s">
        <v>6</v>
      </c>
      <c r="I149" s="21">
        <v>236.85</v>
      </c>
      <c r="J149" s="22">
        <v>9880335.1205479503</v>
      </c>
      <c r="K149" s="22">
        <v>6438136.9368875204</v>
      </c>
      <c r="L149" s="22">
        <v>8102742.0631124796</v>
      </c>
      <c r="M149" s="56">
        <f t="shared" si="5"/>
        <v>24421214.12054795</v>
      </c>
    </row>
    <row r="150" spans="1:15" ht="22.5" customHeight="1" x14ac:dyDescent="0.25">
      <c r="B150" s="205">
        <v>3</v>
      </c>
      <c r="C150" s="206" t="s">
        <v>732</v>
      </c>
      <c r="D150" s="205" t="s">
        <v>415</v>
      </c>
      <c r="E150" s="19" t="s">
        <v>270</v>
      </c>
      <c r="F150" s="207">
        <v>780.49</v>
      </c>
      <c r="G150" s="19" t="s">
        <v>342</v>
      </c>
      <c r="H150" s="19" t="s">
        <v>0</v>
      </c>
      <c r="I150" s="21">
        <v>600.49</v>
      </c>
      <c r="J150" s="22">
        <v>60049000.000000022</v>
      </c>
      <c r="K150" s="22">
        <v>47061309.415579058</v>
      </c>
      <c r="L150" s="22">
        <v>28309855.055653818</v>
      </c>
      <c r="M150" s="56">
        <f t="shared" si="5"/>
        <v>135420164.47123289</v>
      </c>
    </row>
    <row r="151" spans="1:15" ht="22.5" customHeight="1" x14ac:dyDescent="0.25">
      <c r="B151" s="205"/>
      <c r="C151" s="206"/>
      <c r="D151" s="205"/>
      <c r="E151" s="19" t="s">
        <v>271</v>
      </c>
      <c r="F151" s="207"/>
      <c r="G151" s="19" t="s">
        <v>342</v>
      </c>
      <c r="H151" s="19" t="s">
        <v>6</v>
      </c>
      <c r="I151" s="21">
        <v>79</v>
      </c>
      <c r="J151" s="22">
        <v>7899999.9999999991</v>
      </c>
      <c r="K151" s="22">
        <v>6191349.8810763741</v>
      </c>
      <c r="L151" s="22">
        <v>3724422.6942660911</v>
      </c>
      <c r="M151" s="56">
        <f t="shared" si="5"/>
        <v>17815772.575342465</v>
      </c>
    </row>
    <row r="152" spans="1:15" ht="22.5" customHeight="1" x14ac:dyDescent="0.25">
      <c r="B152" s="205"/>
      <c r="C152" s="206"/>
      <c r="D152" s="205"/>
      <c r="E152" s="19" t="s">
        <v>272</v>
      </c>
      <c r="F152" s="207"/>
      <c r="G152" s="19" t="s">
        <v>392</v>
      </c>
      <c r="H152" s="19" t="s">
        <v>137</v>
      </c>
      <c r="I152" s="21">
        <v>101</v>
      </c>
      <c r="J152" s="22">
        <v>10100000.000000004</v>
      </c>
      <c r="K152" s="22">
        <v>7852271.3270632392</v>
      </c>
      <c r="L152" s="22">
        <v>4744875.9880052553</v>
      </c>
      <c r="M152" s="56">
        <f t="shared" si="5"/>
        <v>22697147.315068498</v>
      </c>
    </row>
    <row r="153" spans="1:15" ht="39" customHeight="1" x14ac:dyDescent="0.25">
      <c r="B153" s="19">
        <v>4</v>
      </c>
      <c r="C153" s="35" t="s">
        <v>733</v>
      </c>
      <c r="D153" s="19" t="s">
        <v>415</v>
      </c>
      <c r="E153" s="19" t="s">
        <v>159</v>
      </c>
      <c r="F153" s="20">
        <v>1428.89</v>
      </c>
      <c r="G153" s="19" t="s">
        <v>393</v>
      </c>
      <c r="H153" s="19" t="s">
        <v>0</v>
      </c>
      <c r="I153" s="19">
        <v>1428.89</v>
      </c>
      <c r="J153" s="22">
        <v>142889000.00000003</v>
      </c>
      <c r="K153" s="22">
        <v>160100263.79598966</v>
      </c>
      <c r="L153" s="22">
        <v>31662296.517708953</v>
      </c>
      <c r="M153" s="56">
        <f t="shared" si="5"/>
        <v>334651560.31369865</v>
      </c>
    </row>
    <row r="154" spans="1:15" ht="12" thickBot="1" x14ac:dyDescent="0.3">
      <c r="C154" s="8"/>
    </row>
    <row r="155" spans="1:15" s="2" customFormat="1" ht="22.5" customHeight="1" thickBot="1" x14ac:dyDescent="0.3">
      <c r="A155" s="1"/>
      <c r="D155" s="270" t="s">
        <v>415</v>
      </c>
      <c r="E155" s="271"/>
      <c r="F155" s="283" t="s">
        <v>3</v>
      </c>
      <c r="G155" s="284"/>
      <c r="H155" s="285"/>
      <c r="I155" s="59" t="s">
        <v>681</v>
      </c>
      <c r="J155" s="85">
        <f>SUM(J147:J154)</f>
        <v>429978335.12054801</v>
      </c>
      <c r="K155" s="85">
        <f>SUM(K147:K154)</f>
        <v>431869315.40403438</v>
      </c>
      <c r="L155" s="85">
        <f>SUM(L147:L154)</f>
        <v>209178510.65486968</v>
      </c>
      <c r="M155" s="85">
        <f>SUM(M147:M154)</f>
        <v>1071026161.1794521</v>
      </c>
      <c r="N155" s="163">
        <f>SUM(J155:L155)</f>
        <v>1071026161.1794521</v>
      </c>
      <c r="O155" s="164" t="b">
        <f>M155=N155</f>
        <v>1</v>
      </c>
    </row>
    <row r="156" spans="1:15" x14ac:dyDescent="0.25">
      <c r="C156" s="8"/>
      <c r="K156" s="76">
        <f>SUM(K155:L155)</f>
        <v>641047826.05890405</v>
      </c>
    </row>
    <row r="157" spans="1:15" x14ac:dyDescent="0.25">
      <c r="C157" s="8"/>
      <c r="K157" s="151"/>
    </row>
    <row r="158" spans="1:15" x14ac:dyDescent="0.25">
      <c r="C158" s="8"/>
    </row>
    <row r="159" spans="1:15" ht="12" thickBot="1" x14ac:dyDescent="0.3">
      <c r="C159" s="8"/>
    </row>
    <row r="160" spans="1:15" s="2" customFormat="1" ht="28.5" customHeight="1" thickBot="1" x14ac:dyDescent="0.3">
      <c r="A160" s="1"/>
      <c r="B160" s="119" t="s">
        <v>312</v>
      </c>
      <c r="C160" s="120" t="s">
        <v>313</v>
      </c>
      <c r="D160" s="120" t="s">
        <v>314</v>
      </c>
      <c r="E160" s="119" t="s">
        <v>315</v>
      </c>
      <c r="F160" s="121" t="s">
        <v>316</v>
      </c>
      <c r="G160" s="119" t="s">
        <v>317</v>
      </c>
      <c r="H160" s="119" t="s">
        <v>318</v>
      </c>
      <c r="I160" s="119" t="s">
        <v>319</v>
      </c>
      <c r="J160" s="122" t="s">
        <v>320</v>
      </c>
      <c r="K160" s="122" t="s">
        <v>2</v>
      </c>
      <c r="L160" s="122" t="s">
        <v>4</v>
      </c>
      <c r="M160" s="122" t="s">
        <v>321</v>
      </c>
      <c r="N160" s="148"/>
      <c r="O160" s="148"/>
    </row>
    <row r="161" spans="1:15" s="2" customFormat="1" ht="15.75" customHeight="1" x14ac:dyDescent="0.25">
      <c r="A161" s="1"/>
      <c r="B161" s="193" t="s">
        <v>565</v>
      </c>
      <c r="C161" s="194"/>
      <c r="D161" s="194"/>
      <c r="E161" s="194"/>
      <c r="F161" s="50" t="s">
        <v>322</v>
      </c>
      <c r="G161" s="200" t="s">
        <v>565</v>
      </c>
      <c r="H161" s="201"/>
      <c r="I161" s="55" t="s">
        <v>322</v>
      </c>
      <c r="J161" s="144"/>
      <c r="K161" s="145"/>
      <c r="L161" s="145"/>
      <c r="M161" s="146" t="s">
        <v>524</v>
      </c>
      <c r="N161" s="148"/>
      <c r="O161" s="148"/>
    </row>
    <row r="162" spans="1:15" ht="22.5" customHeight="1" x14ac:dyDescent="0.25">
      <c r="B162" s="205">
        <v>1</v>
      </c>
      <c r="C162" s="206" t="s">
        <v>734</v>
      </c>
      <c r="D162" s="205" t="s">
        <v>398</v>
      </c>
      <c r="E162" s="19" t="s">
        <v>303</v>
      </c>
      <c r="F162" s="207">
        <v>1522</v>
      </c>
      <c r="G162" s="19" t="s">
        <v>394</v>
      </c>
      <c r="H162" s="19" t="s">
        <v>0</v>
      </c>
      <c r="I162" s="21">
        <v>761</v>
      </c>
      <c r="J162" s="27">
        <v>76100000</v>
      </c>
      <c r="K162" s="27">
        <v>168128086.16861755</v>
      </c>
      <c r="L162" s="27">
        <v>114261404.57110846</v>
      </c>
      <c r="M162" s="56">
        <f t="shared" ref="M162:M169" si="6">SUM(J162:L162)</f>
        <v>358489490.73972601</v>
      </c>
    </row>
    <row r="163" spans="1:15" ht="22.5" customHeight="1" x14ac:dyDescent="0.25">
      <c r="B163" s="205"/>
      <c r="C163" s="206"/>
      <c r="D163" s="205"/>
      <c r="E163" s="19" t="s">
        <v>302</v>
      </c>
      <c r="F163" s="207"/>
      <c r="G163" s="19" t="s">
        <v>261</v>
      </c>
      <c r="H163" s="19" t="s">
        <v>6</v>
      </c>
      <c r="I163" s="21">
        <v>761</v>
      </c>
      <c r="J163" s="22">
        <v>76100000</v>
      </c>
      <c r="K163" s="22">
        <v>185200970.9938814</v>
      </c>
      <c r="L163" s="22">
        <v>165098158.47187203</v>
      </c>
      <c r="M163" s="56">
        <f t="shared" si="6"/>
        <v>426399129.46575344</v>
      </c>
    </row>
    <row r="164" spans="1:15" ht="22.5" customHeight="1" x14ac:dyDescent="0.25">
      <c r="B164" s="205">
        <v>2</v>
      </c>
      <c r="C164" s="206" t="s">
        <v>735</v>
      </c>
      <c r="D164" s="205" t="s">
        <v>398</v>
      </c>
      <c r="E164" s="19" t="s">
        <v>224</v>
      </c>
      <c r="F164" s="207">
        <v>530.4</v>
      </c>
      <c r="G164" s="19" t="s">
        <v>395</v>
      </c>
      <c r="H164" s="19" t="s">
        <v>0</v>
      </c>
      <c r="I164" s="21">
        <v>265.2</v>
      </c>
      <c r="J164" s="22">
        <v>26520000</v>
      </c>
      <c r="K164" s="22">
        <v>134741435.2827611</v>
      </c>
      <c r="L164" s="22">
        <v>99984735.909019694</v>
      </c>
      <c r="M164" s="56">
        <f t="shared" si="6"/>
        <v>261246171.19178081</v>
      </c>
    </row>
    <row r="165" spans="1:15" ht="22.5" customHeight="1" x14ac:dyDescent="0.25">
      <c r="B165" s="205"/>
      <c r="C165" s="206"/>
      <c r="D165" s="205"/>
      <c r="E165" s="19" t="s">
        <v>225</v>
      </c>
      <c r="F165" s="207"/>
      <c r="G165" s="19" t="s">
        <v>396</v>
      </c>
      <c r="H165" s="19" t="s">
        <v>6</v>
      </c>
      <c r="I165" s="21">
        <v>265.2</v>
      </c>
      <c r="J165" s="22">
        <v>26520000</v>
      </c>
      <c r="K165" s="22">
        <v>145874785.70436725</v>
      </c>
      <c r="L165" s="22">
        <v>128982603.48741356</v>
      </c>
      <c r="M165" s="56">
        <f t="shared" si="6"/>
        <v>301377389.19178081</v>
      </c>
    </row>
    <row r="166" spans="1:15" ht="22.5" customHeight="1" x14ac:dyDescent="0.25">
      <c r="B166" s="205">
        <v>3</v>
      </c>
      <c r="C166" s="206" t="s">
        <v>736</v>
      </c>
      <c r="D166" s="205" t="s">
        <v>398</v>
      </c>
      <c r="E166" s="19" t="s">
        <v>308</v>
      </c>
      <c r="F166" s="207">
        <v>831.26</v>
      </c>
      <c r="G166" s="19" t="s">
        <v>263</v>
      </c>
      <c r="H166" s="19" t="s">
        <v>0</v>
      </c>
      <c r="I166" s="21">
        <v>415.63</v>
      </c>
      <c r="J166" s="22">
        <v>41563199.99999997</v>
      </c>
      <c r="K166" s="22">
        <v>65381304.465937212</v>
      </c>
      <c r="L166" s="22">
        <v>62460496.420638129</v>
      </c>
      <c r="M166" s="56">
        <f t="shared" si="6"/>
        <v>169405000.88657531</v>
      </c>
    </row>
    <row r="167" spans="1:15" ht="22.5" customHeight="1" x14ac:dyDescent="0.25">
      <c r="B167" s="205"/>
      <c r="C167" s="206"/>
      <c r="D167" s="205"/>
      <c r="E167" s="19" t="s">
        <v>309</v>
      </c>
      <c r="F167" s="207"/>
      <c r="G167" s="19" t="s">
        <v>397</v>
      </c>
      <c r="H167" s="19" t="s">
        <v>6</v>
      </c>
      <c r="I167" s="21">
        <v>415.63</v>
      </c>
      <c r="J167" s="22">
        <v>41563200</v>
      </c>
      <c r="K167" s="22">
        <v>83051637.342420697</v>
      </c>
      <c r="L167" s="22">
        <v>76242990.138675183</v>
      </c>
      <c r="M167" s="56">
        <f t="shared" si="6"/>
        <v>200857827.48109588</v>
      </c>
    </row>
    <row r="168" spans="1:15" ht="22.5" customHeight="1" x14ac:dyDescent="0.25">
      <c r="B168" s="205">
        <v>4</v>
      </c>
      <c r="C168" s="206" t="s">
        <v>737</v>
      </c>
      <c r="D168" s="205" t="s">
        <v>398</v>
      </c>
      <c r="E168" s="19" t="s">
        <v>280</v>
      </c>
      <c r="F168" s="207">
        <v>855.2</v>
      </c>
      <c r="G168" s="19" t="s">
        <v>374</v>
      </c>
      <c r="H168" s="19" t="s">
        <v>0</v>
      </c>
      <c r="I168" s="19">
        <v>398.87</v>
      </c>
      <c r="J168" s="22">
        <v>7977399.9999999991</v>
      </c>
      <c r="K168" s="22">
        <v>3432227.9560547946</v>
      </c>
      <c r="L168" s="22">
        <v>558616.04394520551</v>
      </c>
      <c r="M168" s="56">
        <f t="shared" si="6"/>
        <v>11968244</v>
      </c>
    </row>
    <row r="169" spans="1:15" ht="22.5" customHeight="1" x14ac:dyDescent="0.25">
      <c r="B169" s="205"/>
      <c r="C169" s="206"/>
      <c r="D169" s="205"/>
      <c r="E169" s="19" t="s">
        <v>281</v>
      </c>
      <c r="F169" s="207"/>
      <c r="G169" s="23" t="s">
        <v>370</v>
      </c>
      <c r="H169" s="19" t="s">
        <v>6</v>
      </c>
      <c r="I169" s="21">
        <v>427.6</v>
      </c>
      <c r="J169" s="22">
        <v>17068230.054794505</v>
      </c>
      <c r="K169" s="22">
        <v>3928282.4952328764</v>
      </c>
      <c r="L169" s="22">
        <v>847687.91572602734</v>
      </c>
      <c r="M169" s="56">
        <f t="shared" si="6"/>
        <v>21844200.46575341</v>
      </c>
    </row>
    <row r="170" spans="1:15" ht="12" thickBot="1" x14ac:dyDescent="0.3">
      <c r="C170" s="8"/>
    </row>
    <row r="171" spans="1:15" s="2" customFormat="1" ht="22.5" customHeight="1" thickBot="1" x14ac:dyDescent="0.3">
      <c r="A171" s="1"/>
      <c r="D171" s="270" t="s">
        <v>515</v>
      </c>
      <c r="E171" s="271"/>
      <c r="F171" s="283" t="s">
        <v>3</v>
      </c>
      <c r="G171" s="284"/>
      <c r="H171" s="285"/>
      <c r="I171" s="59" t="s">
        <v>681</v>
      </c>
      <c r="J171" s="85">
        <f>SUM(J162:J170)</f>
        <v>313412030.05479449</v>
      </c>
      <c r="K171" s="85">
        <f>SUM(K162:K170)</f>
        <v>789738730.40927291</v>
      </c>
      <c r="L171" s="85">
        <f>SUM(L162:L170)</f>
        <v>648436692.95839834</v>
      </c>
      <c r="M171" s="85">
        <f>SUM(M162:M170)</f>
        <v>1751587453.4224653</v>
      </c>
      <c r="N171" s="163">
        <f>SUM(J171:L171)</f>
        <v>1751587453.4224658</v>
      </c>
      <c r="O171" s="164" t="b">
        <f>M171=N171</f>
        <v>1</v>
      </c>
    </row>
    <row r="172" spans="1:15" x14ac:dyDescent="0.25">
      <c r="C172" s="8"/>
      <c r="K172" s="76">
        <f>SUM(K171:L171)</f>
        <v>1438175423.3676713</v>
      </c>
    </row>
    <row r="173" spans="1:15" x14ac:dyDescent="0.25">
      <c r="C173" s="8"/>
      <c r="K173" s="151"/>
    </row>
    <row r="174" spans="1:15" x14ac:dyDescent="0.25">
      <c r="C174" s="8"/>
    </row>
    <row r="175" spans="1:15" ht="12" thickBot="1" x14ac:dyDescent="0.3">
      <c r="C175" s="8"/>
    </row>
    <row r="176" spans="1:15" s="2" customFormat="1" ht="28.5" customHeight="1" thickBot="1" x14ac:dyDescent="0.3">
      <c r="A176" s="1"/>
      <c r="B176" s="119" t="s">
        <v>312</v>
      </c>
      <c r="C176" s="120" t="s">
        <v>313</v>
      </c>
      <c r="D176" s="120" t="s">
        <v>314</v>
      </c>
      <c r="E176" s="119" t="s">
        <v>315</v>
      </c>
      <c r="F176" s="121" t="s">
        <v>316</v>
      </c>
      <c r="G176" s="119" t="s">
        <v>317</v>
      </c>
      <c r="H176" s="119" t="s">
        <v>318</v>
      </c>
      <c r="I176" s="119" t="s">
        <v>319</v>
      </c>
      <c r="J176" s="122" t="s">
        <v>320</v>
      </c>
      <c r="K176" s="122" t="s">
        <v>2</v>
      </c>
      <c r="L176" s="122" t="s">
        <v>4</v>
      </c>
      <c r="M176" s="122" t="s">
        <v>321</v>
      </c>
      <c r="N176" s="148"/>
      <c r="O176" s="148"/>
    </row>
    <row r="177" spans="1:15" s="2" customFormat="1" ht="15.75" customHeight="1" x14ac:dyDescent="0.25">
      <c r="A177" s="1"/>
      <c r="B177" s="193" t="s">
        <v>565</v>
      </c>
      <c r="C177" s="194"/>
      <c r="D177" s="194"/>
      <c r="E177" s="194"/>
      <c r="F177" s="50" t="s">
        <v>322</v>
      </c>
      <c r="G177" s="200" t="s">
        <v>565</v>
      </c>
      <c r="H177" s="201"/>
      <c r="I177" s="55" t="s">
        <v>322</v>
      </c>
      <c r="J177" s="144"/>
      <c r="K177" s="145"/>
      <c r="L177" s="145"/>
      <c r="M177" s="146" t="s">
        <v>524</v>
      </c>
      <c r="N177" s="148"/>
      <c r="O177" s="148"/>
    </row>
    <row r="178" spans="1:15" ht="22.5" customHeight="1" x14ac:dyDescent="0.25">
      <c r="B178" s="205">
        <v>1</v>
      </c>
      <c r="C178" s="206" t="s">
        <v>738</v>
      </c>
      <c r="D178" s="205" t="s">
        <v>668</v>
      </c>
      <c r="E178" s="19" t="s">
        <v>228</v>
      </c>
      <c r="F178" s="198">
        <v>671.2</v>
      </c>
      <c r="G178" s="19" t="s">
        <v>399</v>
      </c>
      <c r="H178" s="19" t="s">
        <v>0</v>
      </c>
      <c r="I178" s="21">
        <v>335.6</v>
      </c>
      <c r="J178" s="27">
        <v>33559999.99999994</v>
      </c>
      <c r="K178" s="27">
        <v>161905280.07864198</v>
      </c>
      <c r="L178" s="27">
        <v>31374075.880262159</v>
      </c>
      <c r="M178" s="56">
        <f t="shared" ref="M178:M187" si="7">SUM(J178:L178)</f>
        <v>226839355.95890409</v>
      </c>
    </row>
    <row r="179" spans="1:15" ht="22.5" customHeight="1" x14ac:dyDescent="0.25">
      <c r="B179" s="205"/>
      <c r="C179" s="206"/>
      <c r="D179" s="205"/>
      <c r="E179" s="19" t="s">
        <v>229</v>
      </c>
      <c r="F179" s="199"/>
      <c r="G179" s="19" t="s">
        <v>21</v>
      </c>
      <c r="H179" s="19" t="s">
        <v>6</v>
      </c>
      <c r="I179" s="21">
        <v>335.6</v>
      </c>
      <c r="J179" s="22">
        <v>33559999.99999994</v>
      </c>
      <c r="K179" s="22">
        <v>154917276.14727569</v>
      </c>
      <c r="L179" s="22">
        <v>137339467.22258735</v>
      </c>
      <c r="M179" s="56">
        <f t="shared" si="7"/>
        <v>325816743.36986297</v>
      </c>
    </row>
    <row r="180" spans="1:15" ht="22.5" customHeight="1" x14ac:dyDescent="0.25">
      <c r="B180" s="205">
        <v>2</v>
      </c>
      <c r="C180" s="206" t="s">
        <v>739</v>
      </c>
      <c r="D180" s="205" t="s">
        <v>668</v>
      </c>
      <c r="E180" s="19" t="s">
        <v>425</v>
      </c>
      <c r="F180" s="198">
        <v>502.4</v>
      </c>
      <c r="G180" s="19" t="s">
        <v>763</v>
      </c>
      <c r="H180" s="19" t="s">
        <v>0</v>
      </c>
      <c r="I180" s="21">
        <v>251.2</v>
      </c>
      <c r="J180" s="22">
        <v>25120000</v>
      </c>
      <c r="K180" s="22">
        <v>43877828.949779689</v>
      </c>
      <c r="L180" s="22">
        <v>8870984.0913161933</v>
      </c>
      <c r="M180" s="56">
        <f t="shared" si="7"/>
        <v>77868813.041095883</v>
      </c>
    </row>
    <row r="181" spans="1:15" ht="22.5" customHeight="1" x14ac:dyDescent="0.25">
      <c r="B181" s="205"/>
      <c r="C181" s="206"/>
      <c r="D181" s="205"/>
      <c r="E181" s="19" t="s">
        <v>426</v>
      </c>
      <c r="F181" s="199"/>
      <c r="G181" s="19" t="s">
        <v>400</v>
      </c>
      <c r="H181" s="19" t="s">
        <v>6</v>
      </c>
      <c r="I181" s="21">
        <v>251.2</v>
      </c>
      <c r="J181" s="22">
        <v>25120000.000000045</v>
      </c>
      <c r="K181" s="22">
        <v>118163845.32167144</v>
      </c>
      <c r="L181" s="22">
        <v>104742330.19887652</v>
      </c>
      <c r="M181" s="56">
        <f t="shared" si="7"/>
        <v>248026175.52054799</v>
      </c>
    </row>
    <row r="182" spans="1:15" ht="22.5" customHeight="1" x14ac:dyDescent="0.25">
      <c r="B182" s="205">
        <v>3</v>
      </c>
      <c r="C182" s="206" t="s">
        <v>768</v>
      </c>
      <c r="D182" s="189" t="s">
        <v>668</v>
      </c>
      <c r="E182" s="19" t="s">
        <v>234</v>
      </c>
      <c r="F182" s="198">
        <v>811.22</v>
      </c>
      <c r="G182" s="19" t="s">
        <v>401</v>
      </c>
      <c r="H182" s="19" t="s">
        <v>0</v>
      </c>
      <c r="I182" s="21">
        <v>405.61</v>
      </c>
      <c r="J182" s="22">
        <v>40561000.00000006</v>
      </c>
      <c r="K182" s="22">
        <v>58492213.313743502</v>
      </c>
      <c r="L182" s="22">
        <v>12737954.647900315</v>
      </c>
      <c r="M182" s="56">
        <f t="shared" si="7"/>
        <v>111791167.96164387</v>
      </c>
    </row>
    <row r="183" spans="1:15" ht="22.5" customHeight="1" x14ac:dyDescent="0.25">
      <c r="B183" s="205"/>
      <c r="C183" s="206"/>
      <c r="D183" s="190"/>
      <c r="E183" s="19" t="s">
        <v>235</v>
      </c>
      <c r="F183" s="199"/>
      <c r="G183" s="19" t="s">
        <v>402</v>
      </c>
      <c r="H183" s="19" t="s">
        <v>6</v>
      </c>
      <c r="I183" s="21">
        <v>405.61</v>
      </c>
      <c r="J183" s="22">
        <v>40561000</v>
      </c>
      <c r="K183" s="22">
        <v>166737724.05861199</v>
      </c>
      <c r="L183" s="22">
        <v>147978073.01536059</v>
      </c>
      <c r="M183" s="56">
        <f t="shared" si="7"/>
        <v>355276797.07397258</v>
      </c>
    </row>
    <row r="184" spans="1:15" ht="22.5" customHeight="1" x14ac:dyDescent="0.25">
      <c r="B184" s="205">
        <v>4</v>
      </c>
      <c r="C184" s="206" t="s">
        <v>751</v>
      </c>
      <c r="D184" s="205" t="s">
        <v>668</v>
      </c>
      <c r="E184" s="19" t="s">
        <v>282</v>
      </c>
      <c r="F184" s="198">
        <v>2786</v>
      </c>
      <c r="G184" s="19" t="s">
        <v>403</v>
      </c>
      <c r="H184" s="19" t="s">
        <v>0</v>
      </c>
      <c r="I184" s="21">
        <v>1177.5999999999999</v>
      </c>
      <c r="J184" s="22">
        <v>117760000.00000001</v>
      </c>
      <c r="K184" s="22">
        <v>83871555.838188425</v>
      </c>
      <c r="L184" s="22">
        <v>8697205.380167732</v>
      </c>
      <c r="M184" s="56">
        <f t="shared" si="7"/>
        <v>210328761.21835616</v>
      </c>
    </row>
    <row r="185" spans="1:15" ht="22.5" customHeight="1" x14ac:dyDescent="0.25">
      <c r="B185" s="205"/>
      <c r="C185" s="206"/>
      <c r="D185" s="205"/>
      <c r="E185" s="19" t="s">
        <v>283</v>
      </c>
      <c r="F185" s="199"/>
      <c r="G185" s="19" t="s">
        <v>404</v>
      </c>
      <c r="H185" s="19" t="s">
        <v>0</v>
      </c>
      <c r="I185" s="21">
        <v>1342.52</v>
      </c>
      <c r="J185" s="22">
        <v>134252659.59999996</v>
      </c>
      <c r="K185" s="22">
        <v>92542951.577402428</v>
      </c>
      <c r="L185" s="22">
        <v>77814841.257885262</v>
      </c>
      <c r="M185" s="56">
        <f t="shared" si="7"/>
        <v>304610452.43528765</v>
      </c>
    </row>
    <row r="186" spans="1:15" ht="22.5" customHeight="1" x14ac:dyDescent="0.25">
      <c r="B186" s="205">
        <v>5</v>
      </c>
      <c r="C186" s="206" t="s">
        <v>752</v>
      </c>
      <c r="D186" s="205" t="s">
        <v>668</v>
      </c>
      <c r="E186" s="19" t="s">
        <v>284</v>
      </c>
      <c r="F186" s="198">
        <v>1024</v>
      </c>
      <c r="G186" s="19" t="s">
        <v>403</v>
      </c>
      <c r="H186" s="19" t="s">
        <v>0</v>
      </c>
      <c r="I186" s="21">
        <v>420.83</v>
      </c>
      <c r="J186" s="22">
        <v>42082699.999999985</v>
      </c>
      <c r="K186" s="22">
        <v>30164247.537685443</v>
      </c>
      <c r="L186" s="22">
        <v>24788535.201492634</v>
      </c>
      <c r="M186" s="56">
        <f t="shared" si="7"/>
        <v>97035482.739178061</v>
      </c>
    </row>
    <row r="187" spans="1:15" ht="22.5" customHeight="1" x14ac:dyDescent="0.25">
      <c r="B187" s="205"/>
      <c r="C187" s="206"/>
      <c r="D187" s="205"/>
      <c r="E187" s="19" t="s">
        <v>285</v>
      </c>
      <c r="F187" s="199"/>
      <c r="G187" s="19" t="s">
        <v>404</v>
      </c>
      <c r="H187" s="19" t="s">
        <v>0</v>
      </c>
      <c r="I187" s="21">
        <v>512</v>
      </c>
      <c r="J187" s="22">
        <v>51200000.000000045</v>
      </c>
      <c r="K187" s="22">
        <v>35293147.602069423</v>
      </c>
      <c r="L187" s="22">
        <v>29676282.466423724</v>
      </c>
      <c r="M187" s="56">
        <f t="shared" si="7"/>
        <v>116169430.06849319</v>
      </c>
    </row>
    <row r="188" spans="1:15" ht="39" customHeight="1" x14ac:dyDescent="0.25">
      <c r="B188" s="19">
        <v>6</v>
      </c>
      <c r="C188" s="140" t="s">
        <v>802</v>
      </c>
      <c r="D188" s="19" t="s">
        <v>668</v>
      </c>
      <c r="E188" s="19" t="s">
        <v>203</v>
      </c>
      <c r="F188" s="20">
        <v>1139.6199999999999</v>
      </c>
      <c r="G188" s="23" t="s">
        <v>557</v>
      </c>
      <c r="H188" s="19" t="s">
        <v>0</v>
      </c>
      <c r="I188" s="21">
        <v>1139.6199999999999</v>
      </c>
      <c r="J188" s="22">
        <v>0</v>
      </c>
      <c r="K188" s="22">
        <v>0</v>
      </c>
      <c r="L188" s="22">
        <v>0</v>
      </c>
      <c r="M188" s="56">
        <f>SUM(J188:L188)</f>
        <v>0</v>
      </c>
    </row>
    <row r="189" spans="1:15" ht="12" thickBot="1" x14ac:dyDescent="0.3">
      <c r="C189" s="8"/>
      <c r="I189" s="7"/>
    </row>
    <row r="190" spans="1:15" s="2" customFormat="1" ht="22.5" customHeight="1" thickBot="1" x14ac:dyDescent="0.3">
      <c r="A190" s="1"/>
      <c r="D190" s="270" t="s">
        <v>417</v>
      </c>
      <c r="E190" s="271"/>
      <c r="F190" s="283" t="s">
        <v>3</v>
      </c>
      <c r="G190" s="284"/>
      <c r="H190" s="285"/>
      <c r="I190" s="59" t="s">
        <v>681</v>
      </c>
      <c r="J190" s="85">
        <f>SUM(J178:J189)</f>
        <v>543777359.60000002</v>
      </c>
      <c r="K190" s="85">
        <f>SUM(K178:K189)</f>
        <v>945966070.42506993</v>
      </c>
      <c r="L190" s="85">
        <f>SUM(L178:L189)</f>
        <v>584019749.3622725</v>
      </c>
      <c r="M190" s="85">
        <f>SUM(M178:M189)</f>
        <v>2073763179.3873422</v>
      </c>
      <c r="N190" s="163">
        <f>SUM(J190:L190)</f>
        <v>2073763179.3873425</v>
      </c>
      <c r="O190" s="164" t="b">
        <f>M190=N190</f>
        <v>1</v>
      </c>
    </row>
    <row r="191" spans="1:15" x14ac:dyDescent="0.25">
      <c r="C191" s="8"/>
      <c r="I191" s="7"/>
      <c r="K191" s="76">
        <f>SUM(K190:L190)</f>
        <v>1529985819.7873425</v>
      </c>
    </row>
    <row r="192" spans="1:15" x14ac:dyDescent="0.25">
      <c r="C192" s="8"/>
      <c r="I192" s="7"/>
      <c r="K192" s="151"/>
    </row>
    <row r="193" spans="1:15" x14ac:dyDescent="0.25">
      <c r="C193" s="8"/>
      <c r="I193" s="7"/>
    </row>
    <row r="194" spans="1:15" ht="12" thickBot="1" x14ac:dyDescent="0.3">
      <c r="C194" s="8"/>
      <c r="I194" s="7"/>
    </row>
    <row r="195" spans="1:15" s="2" customFormat="1" ht="28.5" customHeight="1" thickBot="1" x14ac:dyDescent="0.3">
      <c r="A195" s="1"/>
      <c r="B195" s="119" t="s">
        <v>312</v>
      </c>
      <c r="C195" s="120" t="s">
        <v>313</v>
      </c>
      <c r="D195" s="120" t="s">
        <v>314</v>
      </c>
      <c r="E195" s="119" t="s">
        <v>315</v>
      </c>
      <c r="F195" s="121" t="s">
        <v>316</v>
      </c>
      <c r="G195" s="119" t="s">
        <v>317</v>
      </c>
      <c r="H195" s="119" t="s">
        <v>318</v>
      </c>
      <c r="I195" s="119" t="s">
        <v>319</v>
      </c>
      <c r="J195" s="122" t="s">
        <v>320</v>
      </c>
      <c r="K195" s="122" t="s">
        <v>2</v>
      </c>
      <c r="L195" s="122" t="s">
        <v>4</v>
      </c>
      <c r="M195" s="122" t="s">
        <v>321</v>
      </c>
      <c r="N195" s="148"/>
      <c r="O195" s="148"/>
    </row>
    <row r="196" spans="1:15" s="2" customFormat="1" ht="15.75" customHeight="1" x14ac:dyDescent="0.25">
      <c r="A196" s="1"/>
      <c r="B196" s="193" t="s">
        <v>565</v>
      </c>
      <c r="C196" s="194"/>
      <c r="D196" s="194"/>
      <c r="E196" s="194"/>
      <c r="F196" s="50" t="s">
        <v>322</v>
      </c>
      <c r="G196" s="200" t="s">
        <v>565</v>
      </c>
      <c r="H196" s="201"/>
      <c r="I196" s="55" t="s">
        <v>322</v>
      </c>
      <c r="J196" s="144"/>
      <c r="K196" s="145"/>
      <c r="L196" s="145"/>
      <c r="M196" s="146" t="s">
        <v>524</v>
      </c>
      <c r="N196" s="148"/>
      <c r="O196" s="148"/>
    </row>
    <row r="197" spans="1:15" ht="25.5" customHeight="1" x14ac:dyDescent="0.25">
      <c r="B197" s="25">
        <v>1</v>
      </c>
      <c r="C197" s="75" t="s">
        <v>740</v>
      </c>
      <c r="D197" s="25" t="s">
        <v>407</v>
      </c>
      <c r="E197" s="25" t="s">
        <v>304</v>
      </c>
      <c r="F197" s="20">
        <v>1605</v>
      </c>
      <c r="G197" s="19" t="s">
        <v>405</v>
      </c>
      <c r="H197" s="19" t="s">
        <v>6</v>
      </c>
      <c r="I197" s="21">
        <v>802.5</v>
      </c>
      <c r="J197" s="27">
        <v>80250000</v>
      </c>
      <c r="K197" s="27">
        <v>118632580.84327871</v>
      </c>
      <c r="L197" s="27">
        <v>88816426.869050086</v>
      </c>
      <c r="M197" s="56">
        <f>SUM(J197:L197)</f>
        <v>287699007.71232879</v>
      </c>
    </row>
    <row r="198" spans="1:15" ht="27" customHeight="1" x14ac:dyDescent="0.25">
      <c r="B198" s="19">
        <v>2</v>
      </c>
      <c r="C198" s="35" t="s">
        <v>741</v>
      </c>
      <c r="D198" s="19" t="s">
        <v>407</v>
      </c>
      <c r="E198" s="19" t="s">
        <v>418</v>
      </c>
      <c r="F198" s="20">
        <v>55.02</v>
      </c>
      <c r="G198" s="19" t="s">
        <v>365</v>
      </c>
      <c r="H198" s="19" t="s">
        <v>0</v>
      </c>
      <c r="I198" s="21">
        <v>55.02</v>
      </c>
      <c r="J198" s="22">
        <v>5502000.0000000149</v>
      </c>
      <c r="K198" s="22">
        <v>40715243.182319596</v>
      </c>
      <c r="L198" s="22">
        <v>37787684.357406422</v>
      </c>
      <c r="M198" s="56">
        <f>SUM(J198:L198)</f>
        <v>84004927.539726034</v>
      </c>
    </row>
    <row r="199" spans="1:15" ht="22.5" customHeight="1" x14ac:dyDescent="0.25">
      <c r="B199" s="189">
        <v>3</v>
      </c>
      <c r="C199" s="202" t="s">
        <v>742</v>
      </c>
      <c r="D199" s="189" t="s">
        <v>407</v>
      </c>
      <c r="E199" s="19" t="s">
        <v>301</v>
      </c>
      <c r="F199" s="198">
        <v>1337</v>
      </c>
      <c r="G199" s="19" t="s">
        <v>262</v>
      </c>
      <c r="H199" s="19" t="s">
        <v>0</v>
      </c>
      <c r="I199" s="21">
        <v>668.5</v>
      </c>
      <c r="J199" s="22">
        <v>66850000</v>
      </c>
      <c r="K199" s="22">
        <v>153961295.36824864</v>
      </c>
      <c r="L199" s="22">
        <v>140044669.85092944</v>
      </c>
      <c r="M199" s="56">
        <f>SUM(J199:L199)</f>
        <v>360855965.21917808</v>
      </c>
    </row>
    <row r="200" spans="1:15" ht="22.5" customHeight="1" x14ac:dyDescent="0.25">
      <c r="B200" s="190"/>
      <c r="C200" s="192"/>
      <c r="D200" s="190"/>
      <c r="E200" s="19" t="s">
        <v>300</v>
      </c>
      <c r="F200" s="199"/>
      <c r="G200" s="19" t="s">
        <v>406</v>
      </c>
      <c r="H200" s="19" t="s">
        <v>6</v>
      </c>
      <c r="I200" s="21">
        <v>668.5</v>
      </c>
      <c r="J200" s="22">
        <v>66850000</v>
      </c>
      <c r="K200" s="22">
        <v>150507007.287808</v>
      </c>
      <c r="L200" s="22">
        <v>139236322.82178104</v>
      </c>
      <c r="M200" s="56">
        <f>SUM(J200:L200)</f>
        <v>356593330.10958904</v>
      </c>
    </row>
    <row r="201" spans="1:15" ht="12" thickBot="1" x14ac:dyDescent="0.3">
      <c r="C201" s="8"/>
      <c r="I201" s="7"/>
    </row>
    <row r="202" spans="1:15" s="2" customFormat="1" ht="22.5" customHeight="1" thickBot="1" x14ac:dyDescent="0.3">
      <c r="A202" s="1"/>
      <c r="D202" s="270" t="s">
        <v>407</v>
      </c>
      <c r="E202" s="271"/>
      <c r="F202" s="283" t="s">
        <v>3</v>
      </c>
      <c r="G202" s="284"/>
      <c r="H202" s="285"/>
      <c r="I202" s="59" t="s">
        <v>681</v>
      </c>
      <c r="J202" s="85">
        <f>SUM(J197:J201)</f>
        <v>219452000</v>
      </c>
      <c r="K202" s="85">
        <f>SUM(K197:K201)</f>
        <v>463816126.68165493</v>
      </c>
      <c r="L202" s="85">
        <f>SUM(L197:L201)</f>
        <v>405885103.899167</v>
      </c>
      <c r="M202" s="85">
        <f>SUM(M197:M201)</f>
        <v>1089153230.580822</v>
      </c>
      <c r="N202" s="163">
        <f>SUM(J202:L202)</f>
        <v>1089153230.580822</v>
      </c>
      <c r="O202" s="164" t="b">
        <f>M202=N202</f>
        <v>1</v>
      </c>
    </row>
    <row r="203" spans="1:15" x14ac:dyDescent="0.25">
      <c r="C203" s="8"/>
      <c r="I203" s="7"/>
      <c r="K203" s="76">
        <f>SUM(K202:L202)</f>
        <v>869701230.58082199</v>
      </c>
    </row>
    <row r="204" spans="1:15" x14ac:dyDescent="0.25">
      <c r="C204" s="8"/>
      <c r="I204" s="7"/>
      <c r="K204" s="151"/>
    </row>
    <row r="205" spans="1:15" x14ac:dyDescent="0.25">
      <c r="C205" s="8"/>
      <c r="I205" s="7"/>
    </row>
    <row r="206" spans="1:15" ht="12" thickBot="1" x14ac:dyDescent="0.3">
      <c r="C206" s="8"/>
      <c r="I206" s="7"/>
    </row>
    <row r="207" spans="1:15" s="2" customFormat="1" ht="28.5" customHeight="1" thickBot="1" x14ac:dyDescent="0.3">
      <c r="A207" s="1"/>
      <c r="B207" s="119" t="s">
        <v>312</v>
      </c>
      <c r="C207" s="120" t="s">
        <v>313</v>
      </c>
      <c r="D207" s="120" t="s">
        <v>314</v>
      </c>
      <c r="E207" s="119" t="s">
        <v>315</v>
      </c>
      <c r="F207" s="121" t="s">
        <v>316</v>
      </c>
      <c r="G207" s="119" t="s">
        <v>317</v>
      </c>
      <c r="H207" s="119" t="s">
        <v>318</v>
      </c>
      <c r="I207" s="119" t="s">
        <v>319</v>
      </c>
      <c r="J207" s="122" t="s">
        <v>320</v>
      </c>
      <c r="K207" s="122" t="s">
        <v>2</v>
      </c>
      <c r="L207" s="122" t="s">
        <v>4</v>
      </c>
      <c r="M207" s="122" t="s">
        <v>321</v>
      </c>
      <c r="N207" s="148"/>
      <c r="O207" s="148"/>
    </row>
    <row r="208" spans="1:15" s="2" customFormat="1" ht="15.75" customHeight="1" x14ac:dyDescent="0.25">
      <c r="A208" s="1"/>
      <c r="B208" s="193" t="s">
        <v>565</v>
      </c>
      <c r="C208" s="194"/>
      <c r="D208" s="194"/>
      <c r="E208" s="194"/>
      <c r="F208" s="50" t="s">
        <v>322</v>
      </c>
      <c r="G208" s="200" t="s">
        <v>565</v>
      </c>
      <c r="H208" s="201"/>
      <c r="I208" s="51" t="s">
        <v>322</v>
      </c>
      <c r="J208" s="144"/>
      <c r="K208" s="145"/>
      <c r="L208" s="145"/>
      <c r="M208" s="146" t="s">
        <v>524</v>
      </c>
      <c r="N208" s="148"/>
      <c r="O208" s="148"/>
    </row>
    <row r="209" spans="2:13" ht="22.5" customHeight="1" x14ac:dyDescent="0.25">
      <c r="B209" s="189">
        <v>1</v>
      </c>
      <c r="C209" s="202" t="s">
        <v>743</v>
      </c>
      <c r="D209" s="205" t="s">
        <v>414</v>
      </c>
      <c r="E209" s="25" t="s">
        <v>251</v>
      </c>
      <c r="F209" s="198">
        <v>1143.75</v>
      </c>
      <c r="G209" s="19" t="s">
        <v>252</v>
      </c>
      <c r="H209" s="19" t="s">
        <v>0</v>
      </c>
      <c r="I209" s="21">
        <v>571.875</v>
      </c>
      <c r="J209" s="27">
        <v>57024623.520547986</v>
      </c>
      <c r="K209" s="27">
        <v>111417754.11129931</v>
      </c>
      <c r="L209" s="27">
        <v>107158754.51883766</v>
      </c>
      <c r="M209" s="56">
        <f t="shared" ref="M209:M221" si="8">SUM(J209:L209)</f>
        <v>275601132.15068495</v>
      </c>
    </row>
    <row r="210" spans="2:13" ht="22.5" customHeight="1" x14ac:dyDescent="0.25">
      <c r="B210" s="190"/>
      <c r="C210" s="192"/>
      <c r="D210" s="205"/>
      <c r="E210" s="19" t="s">
        <v>253</v>
      </c>
      <c r="F210" s="199"/>
      <c r="G210" s="19" t="s">
        <v>408</v>
      </c>
      <c r="H210" s="19" t="s">
        <v>6</v>
      </c>
      <c r="I210" s="21">
        <v>571.875</v>
      </c>
      <c r="J210" s="22">
        <v>57187500</v>
      </c>
      <c r="K210" s="22">
        <v>171074391.59554866</v>
      </c>
      <c r="L210" s="22">
        <v>151898098.81541023</v>
      </c>
      <c r="M210" s="56">
        <f t="shared" si="8"/>
        <v>380159990.41095889</v>
      </c>
    </row>
    <row r="211" spans="2:13" ht="38.25" customHeight="1" x14ac:dyDescent="0.25">
      <c r="B211" s="19">
        <v>2</v>
      </c>
      <c r="C211" s="35" t="s">
        <v>744</v>
      </c>
      <c r="D211" s="19" t="s">
        <v>414</v>
      </c>
      <c r="E211" s="19" t="s">
        <v>162</v>
      </c>
      <c r="F211" s="20">
        <v>1348.8</v>
      </c>
      <c r="G211" s="19" t="s">
        <v>412</v>
      </c>
      <c r="H211" s="19" t="s">
        <v>0</v>
      </c>
      <c r="I211" s="21">
        <v>1348.8</v>
      </c>
      <c r="J211" s="22">
        <v>107904000</v>
      </c>
      <c r="K211" s="22">
        <v>82035463.544190675</v>
      </c>
      <c r="L211" s="22">
        <v>15570530.154439483</v>
      </c>
      <c r="M211" s="56">
        <f t="shared" si="8"/>
        <v>205509993.69863015</v>
      </c>
    </row>
    <row r="212" spans="2:13" ht="38.25" customHeight="1" x14ac:dyDescent="0.25">
      <c r="B212" s="19">
        <v>3</v>
      </c>
      <c r="C212" s="35" t="s">
        <v>810</v>
      </c>
      <c r="D212" s="19" t="s">
        <v>414</v>
      </c>
      <c r="E212" s="19" t="s">
        <v>167</v>
      </c>
      <c r="F212" s="20">
        <v>4409.2700000000004</v>
      </c>
      <c r="G212" s="19" t="s">
        <v>413</v>
      </c>
      <c r="H212" s="19" t="s">
        <v>0</v>
      </c>
      <c r="I212" s="21">
        <v>4409.2700000000004</v>
      </c>
      <c r="J212" s="22">
        <v>8.5205473005771637E-2</v>
      </c>
      <c r="K212" s="22">
        <v>0</v>
      </c>
      <c r="L212" s="22">
        <v>0</v>
      </c>
      <c r="M212" s="56">
        <f t="shared" si="8"/>
        <v>8.5205473005771637E-2</v>
      </c>
    </row>
    <row r="213" spans="2:13" ht="22.5" customHeight="1" x14ac:dyDescent="0.25">
      <c r="B213" s="189">
        <v>4</v>
      </c>
      <c r="C213" s="202" t="s">
        <v>769</v>
      </c>
      <c r="D213" s="189" t="s">
        <v>414</v>
      </c>
      <c r="E213" s="19" t="s">
        <v>177</v>
      </c>
      <c r="F213" s="198">
        <v>2118.88</v>
      </c>
      <c r="G213" s="23">
        <v>42391</v>
      </c>
      <c r="H213" s="19" t="s">
        <v>0</v>
      </c>
      <c r="I213" s="21">
        <v>1059.0899999999999</v>
      </c>
      <c r="J213" s="22">
        <v>0</v>
      </c>
      <c r="K213" s="22">
        <v>0</v>
      </c>
      <c r="L213" s="22">
        <v>0</v>
      </c>
      <c r="M213" s="56">
        <f t="shared" si="8"/>
        <v>0</v>
      </c>
    </row>
    <row r="214" spans="2:13" ht="22.5" customHeight="1" x14ac:dyDescent="0.25">
      <c r="B214" s="203"/>
      <c r="C214" s="204"/>
      <c r="D214" s="203"/>
      <c r="E214" s="19" t="s">
        <v>178</v>
      </c>
      <c r="F214" s="199"/>
      <c r="G214" s="23">
        <v>42523</v>
      </c>
      <c r="H214" s="19" t="s">
        <v>6</v>
      </c>
      <c r="I214" s="21">
        <v>1059.79</v>
      </c>
      <c r="J214" s="22">
        <v>0</v>
      </c>
      <c r="K214" s="22">
        <v>-3.1645712133956282E-4</v>
      </c>
      <c r="L214" s="22">
        <v>3.1645712133956282E-4</v>
      </c>
      <c r="M214" s="56">
        <f t="shared" si="8"/>
        <v>0</v>
      </c>
    </row>
    <row r="215" spans="2:13" ht="22.5" customHeight="1" x14ac:dyDescent="0.25">
      <c r="B215" s="205">
        <v>5</v>
      </c>
      <c r="C215" s="268" t="s">
        <v>745</v>
      </c>
      <c r="D215" s="205" t="s">
        <v>414</v>
      </c>
      <c r="E215" s="19" t="s">
        <v>193</v>
      </c>
      <c r="F215" s="20">
        <v>3040.24</v>
      </c>
      <c r="G215" s="23">
        <v>42825</v>
      </c>
      <c r="H215" s="19" t="s">
        <v>0</v>
      </c>
      <c r="I215" s="21">
        <v>480.06</v>
      </c>
      <c r="J215" s="22">
        <v>0</v>
      </c>
      <c r="K215" s="22">
        <v>0</v>
      </c>
      <c r="L215" s="22">
        <v>0</v>
      </c>
      <c r="M215" s="56">
        <f t="shared" si="8"/>
        <v>0</v>
      </c>
    </row>
    <row r="216" spans="2:13" ht="22.5" customHeight="1" x14ac:dyDescent="0.25">
      <c r="B216" s="205"/>
      <c r="C216" s="269"/>
      <c r="D216" s="205"/>
      <c r="E216" s="19" t="s">
        <v>194</v>
      </c>
      <c r="F216" s="20">
        <v>3040.24</v>
      </c>
      <c r="G216" s="23">
        <v>42951</v>
      </c>
      <c r="H216" s="19" t="s">
        <v>6</v>
      </c>
      <c r="I216" s="21">
        <v>2560.1799999999998</v>
      </c>
      <c r="J216" s="22">
        <v>0</v>
      </c>
      <c r="K216" s="22">
        <v>-4.4078470391769937E-2</v>
      </c>
      <c r="L216" s="22">
        <v>4.4078470391769937E-2</v>
      </c>
      <c r="M216" s="56">
        <f t="shared" si="8"/>
        <v>0</v>
      </c>
    </row>
    <row r="217" spans="2:13" ht="39" customHeight="1" x14ac:dyDescent="0.25">
      <c r="B217" s="57">
        <v>6</v>
      </c>
      <c r="C217" s="35" t="s">
        <v>753</v>
      </c>
      <c r="D217" s="19" t="s">
        <v>414</v>
      </c>
      <c r="E217" s="19" t="s">
        <v>195</v>
      </c>
      <c r="F217" s="21">
        <v>3203.64</v>
      </c>
      <c r="G217" s="23">
        <v>42985</v>
      </c>
      <c r="H217" s="19" t="s">
        <v>0</v>
      </c>
      <c r="I217" s="21">
        <v>3203.64</v>
      </c>
      <c r="J217" s="22">
        <v>0</v>
      </c>
      <c r="K217" s="22">
        <v>0</v>
      </c>
      <c r="L217" s="22">
        <v>0</v>
      </c>
      <c r="M217" s="56">
        <f t="shared" si="8"/>
        <v>0</v>
      </c>
    </row>
    <row r="218" spans="2:13" ht="28.5" customHeight="1" x14ac:dyDescent="0.25">
      <c r="B218" s="189">
        <v>7</v>
      </c>
      <c r="C218" s="224" t="s">
        <v>762</v>
      </c>
      <c r="D218" s="19" t="s">
        <v>414</v>
      </c>
      <c r="E218" s="19" t="s">
        <v>196</v>
      </c>
      <c r="F218" s="272">
        <v>1830</v>
      </c>
      <c r="G218" s="23">
        <v>42990</v>
      </c>
      <c r="H218" s="19" t="s">
        <v>0</v>
      </c>
      <c r="I218" s="21">
        <v>565.07000000000005</v>
      </c>
      <c r="J218" s="22">
        <v>22602882.58617945</v>
      </c>
      <c r="K218" s="22">
        <v>9177249.7056502514</v>
      </c>
      <c r="L218" s="22">
        <v>1174900.7458922144</v>
      </c>
      <c r="M218" s="56">
        <f t="shared" si="8"/>
        <v>32955033.037721917</v>
      </c>
    </row>
    <row r="219" spans="2:13" ht="28.5" customHeight="1" x14ac:dyDescent="0.25">
      <c r="B219" s="190"/>
      <c r="C219" s="225"/>
      <c r="D219" s="57" t="s">
        <v>414</v>
      </c>
      <c r="E219" s="19" t="s">
        <v>773</v>
      </c>
      <c r="F219" s="273"/>
      <c r="G219" s="23">
        <v>43060</v>
      </c>
      <c r="H219" s="19" t="s">
        <v>6</v>
      </c>
      <c r="I219" s="21">
        <v>1264.93</v>
      </c>
      <c r="J219" s="22">
        <v>51304964.728300005</v>
      </c>
      <c r="K219" s="22">
        <v>20290957.229815919</v>
      </c>
      <c r="L219" s="22">
        <v>2676180.7810772248</v>
      </c>
      <c r="M219" s="56">
        <f t="shared" si="8"/>
        <v>74272102.739193141</v>
      </c>
    </row>
    <row r="220" spans="2:13" ht="25.5" customHeight="1" x14ac:dyDescent="0.25">
      <c r="B220" s="189">
        <v>8</v>
      </c>
      <c r="C220" s="268" t="s">
        <v>746</v>
      </c>
      <c r="D220" s="189" t="s">
        <v>414</v>
      </c>
      <c r="E220" s="19" t="s">
        <v>199</v>
      </c>
      <c r="F220" s="198">
        <v>2216.7199999999998</v>
      </c>
      <c r="G220" s="23" t="s">
        <v>556</v>
      </c>
      <c r="H220" s="19" t="s">
        <v>0</v>
      </c>
      <c r="I220" s="21">
        <v>1856.18</v>
      </c>
      <c r="J220" s="22">
        <v>0</v>
      </c>
      <c r="K220" s="22">
        <v>0</v>
      </c>
      <c r="L220" s="22">
        <v>0</v>
      </c>
      <c r="M220" s="56">
        <f t="shared" si="8"/>
        <v>0</v>
      </c>
    </row>
    <row r="221" spans="2:13" ht="25.5" customHeight="1" x14ac:dyDescent="0.25">
      <c r="B221" s="190"/>
      <c r="C221" s="269"/>
      <c r="D221" s="190"/>
      <c r="E221" s="19" t="s">
        <v>200</v>
      </c>
      <c r="F221" s="199"/>
      <c r="G221" s="23" t="s">
        <v>555</v>
      </c>
      <c r="H221" s="19" t="s">
        <v>6</v>
      </c>
      <c r="I221" s="21">
        <v>360.54</v>
      </c>
      <c r="J221" s="22">
        <v>0</v>
      </c>
      <c r="K221" s="22">
        <v>0</v>
      </c>
      <c r="L221" s="22">
        <v>0</v>
      </c>
      <c r="M221" s="56">
        <f t="shared" si="8"/>
        <v>0</v>
      </c>
    </row>
    <row r="222" spans="2:13" ht="22.5" customHeight="1" x14ac:dyDescent="0.25">
      <c r="B222" s="189">
        <v>9</v>
      </c>
      <c r="C222" s="268" t="s">
        <v>803</v>
      </c>
      <c r="D222" s="189" t="s">
        <v>414</v>
      </c>
      <c r="E222" s="19" t="s">
        <v>201</v>
      </c>
      <c r="F222" s="198">
        <v>2268.85</v>
      </c>
      <c r="G222" s="23" t="s">
        <v>804</v>
      </c>
      <c r="H222" s="19" t="s">
        <v>0</v>
      </c>
      <c r="I222" s="21">
        <v>1426.46</v>
      </c>
      <c r="J222" s="22">
        <v>0</v>
      </c>
      <c r="K222" s="22">
        <v>0</v>
      </c>
      <c r="L222" s="22">
        <v>0</v>
      </c>
      <c r="M222" s="56">
        <f>SUM(J222:L222)</f>
        <v>0</v>
      </c>
    </row>
    <row r="223" spans="2:13" ht="22.5" customHeight="1" x14ac:dyDescent="0.25">
      <c r="B223" s="190"/>
      <c r="C223" s="269"/>
      <c r="D223" s="190"/>
      <c r="E223" s="19" t="s">
        <v>202</v>
      </c>
      <c r="F223" s="199"/>
      <c r="G223" s="23" t="s">
        <v>529</v>
      </c>
      <c r="H223" s="19" t="s">
        <v>6</v>
      </c>
      <c r="I223" s="21">
        <v>842.39</v>
      </c>
      <c r="J223" s="22">
        <v>0</v>
      </c>
      <c r="K223" s="22">
        <v>0</v>
      </c>
      <c r="L223" s="22">
        <v>0</v>
      </c>
      <c r="M223" s="56">
        <f>SUM(J223:L223)</f>
        <v>0</v>
      </c>
    </row>
    <row r="224" spans="2:13" ht="22.5" customHeight="1" x14ac:dyDescent="0.25">
      <c r="B224" s="189">
        <v>10</v>
      </c>
      <c r="C224" s="280" t="s">
        <v>805</v>
      </c>
      <c r="D224" s="189" t="s">
        <v>414</v>
      </c>
      <c r="E224" s="19" t="s">
        <v>206</v>
      </c>
      <c r="F224" s="20" t="s">
        <v>565</v>
      </c>
      <c r="G224" s="23" t="s">
        <v>550</v>
      </c>
      <c r="H224" s="19" t="s">
        <v>0</v>
      </c>
      <c r="I224" s="21">
        <v>624.28</v>
      </c>
      <c r="J224" s="22">
        <v>0</v>
      </c>
      <c r="K224" s="22">
        <v>0</v>
      </c>
      <c r="L224" s="22">
        <v>0</v>
      </c>
      <c r="M224" s="56">
        <f>SUM(J224:L224)</f>
        <v>0</v>
      </c>
    </row>
    <row r="225" spans="1:15" ht="22.5" customHeight="1" x14ac:dyDescent="0.25">
      <c r="B225" s="190"/>
      <c r="C225" s="281"/>
      <c r="D225" s="190"/>
      <c r="E225" s="19" t="s">
        <v>207</v>
      </c>
      <c r="F225" s="20" t="s">
        <v>565</v>
      </c>
      <c r="G225" s="23" t="s">
        <v>806</v>
      </c>
      <c r="H225" s="19" t="s">
        <v>6</v>
      </c>
      <c r="I225" s="21">
        <v>118.79</v>
      </c>
      <c r="J225" s="22">
        <v>0</v>
      </c>
      <c r="K225" s="22">
        <v>0</v>
      </c>
      <c r="L225" s="22">
        <v>0</v>
      </c>
      <c r="M225" s="56">
        <f>SUM(J225:L225)</f>
        <v>0</v>
      </c>
    </row>
    <row r="226" spans="1:15" ht="12" thickBot="1" x14ac:dyDescent="0.3"/>
    <row r="227" spans="1:15" s="2" customFormat="1" ht="22.5" customHeight="1" thickBot="1" x14ac:dyDescent="0.3">
      <c r="A227" s="1"/>
      <c r="D227" s="270" t="s">
        <v>414</v>
      </c>
      <c r="E227" s="271"/>
      <c r="F227" s="283" t="s">
        <v>3</v>
      </c>
      <c r="G227" s="284"/>
      <c r="H227" s="285"/>
      <c r="I227" s="59" t="s">
        <v>681</v>
      </c>
      <c r="J227" s="85">
        <f>SUM(J209:J226)</f>
        <v>296023970.92023289</v>
      </c>
      <c r="K227" s="85">
        <f>SUM(K209:K226)</f>
        <v>393995816.14210993</v>
      </c>
      <c r="L227" s="85">
        <f>SUM(L209:L226)</f>
        <v>278478465.06005174</v>
      </c>
      <c r="M227" s="85">
        <f>SUM(M209:M226)</f>
        <v>968498252.12239432</v>
      </c>
      <c r="N227" s="163">
        <f>SUM(J227:L227)</f>
        <v>968498252.12239456</v>
      </c>
      <c r="O227" s="164" t="b">
        <f>M227=N227</f>
        <v>0</v>
      </c>
    </row>
    <row r="228" spans="1:15" x14ac:dyDescent="0.25">
      <c r="K228" s="76">
        <f>SUM(K227:L227)</f>
        <v>672474281.20216167</v>
      </c>
    </row>
    <row r="231" spans="1:15" ht="12" thickBot="1" x14ac:dyDescent="0.3"/>
    <row r="232" spans="1:15" s="2" customFormat="1" ht="28.5" customHeight="1" thickBot="1" x14ac:dyDescent="0.3">
      <c r="A232" s="1"/>
      <c r="B232" s="119" t="s">
        <v>312</v>
      </c>
      <c r="C232" s="120" t="s">
        <v>313</v>
      </c>
      <c r="D232" s="120" t="s">
        <v>314</v>
      </c>
      <c r="E232" s="119" t="s">
        <v>315</v>
      </c>
      <c r="F232" s="121" t="s">
        <v>316</v>
      </c>
      <c r="G232" s="119" t="s">
        <v>317</v>
      </c>
      <c r="H232" s="119" t="s">
        <v>318</v>
      </c>
      <c r="I232" s="119" t="s">
        <v>319</v>
      </c>
      <c r="J232" s="122" t="s">
        <v>320</v>
      </c>
      <c r="K232" s="122" t="s">
        <v>2</v>
      </c>
      <c r="L232" s="122" t="s">
        <v>4</v>
      </c>
      <c r="M232" s="122" t="s">
        <v>321</v>
      </c>
      <c r="N232" s="148"/>
      <c r="O232" s="148"/>
    </row>
    <row r="233" spans="1:15" s="2" customFormat="1" ht="15.75" customHeight="1" x14ac:dyDescent="0.25">
      <c r="A233" s="1"/>
      <c r="B233" s="193" t="s">
        <v>565</v>
      </c>
      <c r="C233" s="194"/>
      <c r="D233" s="194"/>
      <c r="E233" s="194"/>
      <c r="F233" s="50" t="s">
        <v>322</v>
      </c>
      <c r="G233" s="200" t="s">
        <v>565</v>
      </c>
      <c r="H233" s="201"/>
      <c r="I233" s="51" t="s">
        <v>322</v>
      </c>
      <c r="J233" s="144"/>
      <c r="K233" s="145"/>
      <c r="L233" s="145"/>
      <c r="M233" s="146" t="s">
        <v>524</v>
      </c>
      <c r="N233" s="148"/>
      <c r="O233" s="148"/>
    </row>
    <row r="234" spans="1:15" ht="22.5" x14ac:dyDescent="0.25">
      <c r="B234" s="19">
        <v>1</v>
      </c>
      <c r="C234" s="35" t="s">
        <v>655</v>
      </c>
      <c r="D234" s="19" t="s">
        <v>416</v>
      </c>
      <c r="E234" s="19" t="s">
        <v>164</v>
      </c>
      <c r="F234" s="20">
        <v>376.4</v>
      </c>
      <c r="G234" s="19" t="s">
        <v>376</v>
      </c>
      <c r="H234" s="19" t="s">
        <v>0</v>
      </c>
      <c r="I234" s="21">
        <v>376.4</v>
      </c>
      <c r="J234" s="27">
        <v>37639999.999999836</v>
      </c>
      <c r="K234" s="27">
        <v>30495029.690440983</v>
      </c>
      <c r="L234" s="27">
        <v>6630701.7342165504</v>
      </c>
      <c r="M234" s="56">
        <f>SUM(J234:L234)</f>
        <v>74765731.424657375</v>
      </c>
    </row>
    <row r="235" spans="1:15" ht="12" thickBot="1" x14ac:dyDescent="0.3">
      <c r="C235" s="8"/>
      <c r="I235" s="7"/>
    </row>
    <row r="236" spans="1:15" s="2" customFormat="1" ht="22.5" customHeight="1" thickBot="1" x14ac:dyDescent="0.3">
      <c r="A236" s="1"/>
      <c r="D236" s="270" t="s">
        <v>416</v>
      </c>
      <c r="E236" s="271"/>
      <c r="F236" s="283" t="s">
        <v>3</v>
      </c>
      <c r="G236" s="284"/>
      <c r="H236" s="285"/>
      <c r="I236" s="59" t="s">
        <v>681</v>
      </c>
      <c r="J236" s="85">
        <f>SUM(J234:J235)</f>
        <v>37639999.999999836</v>
      </c>
      <c r="K236" s="85">
        <f>SUM(K234:K235)</f>
        <v>30495029.690440983</v>
      </c>
      <c r="L236" s="85">
        <f>SUM(L234:L235)</f>
        <v>6630701.7342165504</v>
      </c>
      <c r="M236" s="85">
        <f>SUM(M234:M235)</f>
        <v>74765731.424657375</v>
      </c>
      <c r="N236" s="163">
        <f>SUM(J236:L236)</f>
        <v>74765731.424657375</v>
      </c>
      <c r="O236" s="164" t="b">
        <f>M236=N236</f>
        <v>1</v>
      </c>
    </row>
    <row r="237" spans="1:15" x14ac:dyDescent="0.25">
      <c r="K237" s="76">
        <f>SUM(K236+L236)</f>
        <v>37125731.424657531</v>
      </c>
    </row>
    <row r="238" spans="1:15" x14ac:dyDescent="0.25">
      <c r="K238" s="76">
        <f>SUM(K237:L237)</f>
        <v>37125731.424657531</v>
      </c>
    </row>
    <row r="239" spans="1:15" x14ac:dyDescent="0.25">
      <c r="K239" s="76"/>
    </row>
    <row r="240" spans="1:15" x14ac:dyDescent="0.25">
      <c r="K240" s="76"/>
    </row>
    <row r="241" spans="1:15" ht="12" thickBot="1" x14ac:dyDescent="0.3"/>
    <row r="242" spans="1:15" s="2" customFormat="1" ht="22.5" customHeight="1" thickBot="1" x14ac:dyDescent="0.3">
      <c r="A242" s="1"/>
      <c r="C242" s="289" t="s">
        <v>748</v>
      </c>
      <c r="D242" s="290"/>
      <c r="E242" s="291"/>
      <c r="F242" s="270" t="s">
        <v>475</v>
      </c>
      <c r="G242" s="295"/>
      <c r="H242" s="271"/>
      <c r="I242" s="59" t="s">
        <v>681</v>
      </c>
      <c r="J242" s="85">
        <f>SUM(J68+J102+J115+J129+J140+J155+J171+J190+J202+J227+J236)</f>
        <v>5586795663.5243702</v>
      </c>
      <c r="K242" s="85">
        <f>SUM(K68+K102+K115+K129+K140+K155+K171+K190+K202+K227+K236)</f>
        <v>9198298432.1770535</v>
      </c>
      <c r="L242" s="85">
        <f>SUM(L68+L102+L115+L129+L140+L155+L171+L190+L202+L227+L236)</f>
        <v>6393252024.1323872</v>
      </c>
      <c r="M242" s="85">
        <f>SUM(J242+K243)</f>
        <v>21178346119.833809</v>
      </c>
      <c r="N242" s="148"/>
      <c r="O242" s="148"/>
    </row>
    <row r="243" spans="1:15" ht="22.5" customHeight="1" thickBot="1" x14ac:dyDescent="0.3">
      <c r="C243" s="292"/>
      <c r="D243" s="293"/>
      <c r="E243" s="294"/>
      <c r="F243" s="270" t="s">
        <v>523</v>
      </c>
      <c r="G243" s="295"/>
      <c r="H243" s="271"/>
      <c r="I243" s="208" t="s">
        <v>681</v>
      </c>
      <c r="J243" s="209"/>
      <c r="K243" s="86">
        <f>SUM(K242+L242)</f>
        <v>15591550456.309441</v>
      </c>
      <c r="L243" s="87"/>
      <c r="M243" s="79" t="s">
        <v>565</v>
      </c>
    </row>
  </sheetData>
  <mergeCells count="257">
    <mergeCell ref="D227:E227"/>
    <mergeCell ref="F227:H227"/>
    <mergeCell ref="G208:H208"/>
    <mergeCell ref="B77:B78"/>
    <mergeCell ref="B213:B214"/>
    <mergeCell ref="F220:F221"/>
    <mergeCell ref="F166:F167"/>
    <mergeCell ref="B220:B221"/>
    <mergeCell ref="D162:D163"/>
    <mergeCell ref="F110:F111"/>
    <mergeCell ref="F112:F113"/>
    <mergeCell ref="F97:F98"/>
    <mergeCell ref="F147:F148"/>
    <mergeCell ref="F93:F94"/>
    <mergeCell ref="F95:F96"/>
    <mergeCell ref="F162:F163"/>
    <mergeCell ref="F140:H140"/>
    <mergeCell ref="F190:H190"/>
    <mergeCell ref="B209:B210"/>
    <mergeCell ref="F202:H202"/>
    <mergeCell ref="D190:E190"/>
    <mergeCell ref="F77:F78"/>
    <mergeCell ref="D79:D81"/>
    <mergeCell ref="F150:F152"/>
    <mergeCell ref="F136:F137"/>
    <mergeCell ref="F31:F32"/>
    <mergeCell ref="F115:H115"/>
    <mergeCell ref="F65:F66"/>
    <mergeCell ref="F60:F61"/>
    <mergeCell ref="F79:F81"/>
    <mergeCell ref="F48:F49"/>
    <mergeCell ref="F52:F53"/>
    <mergeCell ref="F41:F42"/>
    <mergeCell ref="F46:F47"/>
    <mergeCell ref="D22:D23"/>
    <mergeCell ref="B97:B98"/>
    <mergeCell ref="C97:C98"/>
    <mergeCell ref="F16:F17"/>
    <mergeCell ref="B93:B94"/>
    <mergeCell ref="C93:C94"/>
    <mergeCell ref="D93:D94"/>
    <mergeCell ref="F168:F169"/>
    <mergeCell ref="F20:F21"/>
    <mergeCell ref="B26:B27"/>
    <mergeCell ref="C26:C27"/>
    <mergeCell ref="D31:D32"/>
    <mergeCell ref="D41:D42"/>
    <mergeCell ref="C52:C53"/>
    <mergeCell ref="D52:D53"/>
    <mergeCell ref="C46:C47"/>
    <mergeCell ref="D46:D47"/>
    <mergeCell ref="C31:C32"/>
    <mergeCell ref="F26:F27"/>
    <mergeCell ref="F129:H129"/>
    <mergeCell ref="B109:B111"/>
    <mergeCell ref="D95:D96"/>
    <mergeCell ref="F90:F92"/>
    <mergeCell ref="F58:F59"/>
    <mergeCell ref="G5:H5"/>
    <mergeCell ref="G74:H74"/>
    <mergeCell ref="G108:H108"/>
    <mergeCell ref="G121:H121"/>
    <mergeCell ref="G135:H135"/>
    <mergeCell ref="G146:H146"/>
    <mergeCell ref="G161:H161"/>
    <mergeCell ref="G177:H177"/>
    <mergeCell ref="G196:H196"/>
    <mergeCell ref="F171:H171"/>
    <mergeCell ref="F178:F179"/>
    <mergeCell ref="F180:F181"/>
    <mergeCell ref="F182:F183"/>
    <mergeCell ref="F184:F185"/>
    <mergeCell ref="F186:F187"/>
    <mergeCell ref="F164:F165"/>
    <mergeCell ref="F10:F11"/>
    <mergeCell ref="F18:F19"/>
    <mergeCell ref="F22:F23"/>
    <mergeCell ref="F88:F89"/>
    <mergeCell ref="F102:H102"/>
    <mergeCell ref="F86:F87"/>
    <mergeCell ref="F28:F29"/>
    <mergeCell ref="F14:F15"/>
    <mergeCell ref="I243:J243"/>
    <mergeCell ref="C242:E243"/>
    <mergeCell ref="F242:H242"/>
    <mergeCell ref="F243:H243"/>
    <mergeCell ref="D236:E236"/>
    <mergeCell ref="F236:H236"/>
    <mergeCell ref="F155:H155"/>
    <mergeCell ref="F199:F200"/>
    <mergeCell ref="C180:C181"/>
    <mergeCell ref="C184:C185"/>
    <mergeCell ref="C186:C187"/>
    <mergeCell ref="D220:D221"/>
    <mergeCell ref="F213:F214"/>
    <mergeCell ref="F209:F210"/>
    <mergeCell ref="C213:C214"/>
    <mergeCell ref="D213:D214"/>
    <mergeCell ref="C220:C221"/>
    <mergeCell ref="D164:D165"/>
    <mergeCell ref="D168:D169"/>
    <mergeCell ref="C162:C163"/>
    <mergeCell ref="G233:H233"/>
    <mergeCell ref="B177:E177"/>
    <mergeCell ref="B161:E161"/>
    <mergeCell ref="D215:D216"/>
    <mergeCell ref="F84:F85"/>
    <mergeCell ref="F68:H68"/>
    <mergeCell ref="F54:F55"/>
    <mergeCell ref="F56:F57"/>
    <mergeCell ref="C79:C81"/>
    <mergeCell ref="C88:C89"/>
    <mergeCell ref="C86:C87"/>
    <mergeCell ref="C109:C111"/>
    <mergeCell ref="D84:D85"/>
    <mergeCell ref="D97:D98"/>
    <mergeCell ref="B108:E108"/>
    <mergeCell ref="D209:D210"/>
    <mergeCell ref="C136:C137"/>
    <mergeCell ref="C166:C167"/>
    <mergeCell ref="D115:E115"/>
    <mergeCell ref="D166:D167"/>
    <mergeCell ref="B199:B200"/>
    <mergeCell ref="C199:C200"/>
    <mergeCell ref="D199:D200"/>
    <mergeCell ref="D178:D179"/>
    <mergeCell ref="D180:D181"/>
    <mergeCell ref="D182:D183"/>
    <mergeCell ref="D184:D185"/>
    <mergeCell ref="D186:D187"/>
    <mergeCell ref="B186:B187"/>
    <mergeCell ref="B184:B185"/>
    <mergeCell ref="C147:C148"/>
    <mergeCell ref="D147:D148"/>
    <mergeCell ref="D140:E140"/>
    <mergeCell ref="D136:D137"/>
    <mergeCell ref="D129:E129"/>
    <mergeCell ref="B168:B169"/>
    <mergeCell ref="B121:E121"/>
    <mergeCell ref="B135:E135"/>
    <mergeCell ref="B146:E146"/>
    <mergeCell ref="D56:D57"/>
    <mergeCell ref="D86:D87"/>
    <mergeCell ref="C54:C55"/>
    <mergeCell ref="B56:B57"/>
    <mergeCell ref="C84:C85"/>
    <mergeCell ref="B65:B66"/>
    <mergeCell ref="C65:C66"/>
    <mergeCell ref="D65:D66"/>
    <mergeCell ref="C56:C57"/>
    <mergeCell ref="B84:B85"/>
    <mergeCell ref="D68:E68"/>
    <mergeCell ref="C58:C59"/>
    <mergeCell ref="B58:B59"/>
    <mergeCell ref="D58:D59"/>
    <mergeCell ref="C60:C61"/>
    <mergeCell ref="B60:B61"/>
    <mergeCell ref="D60:D61"/>
    <mergeCell ref="B164:B165"/>
    <mergeCell ref="B90:B92"/>
    <mergeCell ref="B86:B87"/>
    <mergeCell ref="B125:B127"/>
    <mergeCell ref="C125:C127"/>
    <mergeCell ref="D125:D127"/>
    <mergeCell ref="D155:E155"/>
    <mergeCell ref="B136:B137"/>
    <mergeCell ref="B112:B113"/>
    <mergeCell ref="C112:C113"/>
    <mergeCell ref="B147:B148"/>
    <mergeCell ref="D90:D92"/>
    <mergeCell ref="D109:D111"/>
    <mergeCell ref="D102:E102"/>
    <mergeCell ref="D112:D113"/>
    <mergeCell ref="C41:C42"/>
    <mergeCell ref="C48:C49"/>
    <mergeCell ref="B48:B49"/>
    <mergeCell ref="D48:D49"/>
    <mergeCell ref="D54:D55"/>
    <mergeCell ref="B54:B55"/>
    <mergeCell ref="B46:B47"/>
    <mergeCell ref="D26:D27"/>
    <mergeCell ref="C28:C29"/>
    <mergeCell ref="D28:D29"/>
    <mergeCell ref="B28:B29"/>
    <mergeCell ref="B52:B53"/>
    <mergeCell ref="C6:C7"/>
    <mergeCell ref="D6:D7"/>
    <mergeCell ref="B6:B7"/>
    <mergeCell ref="B5:E5"/>
    <mergeCell ref="C24:C25"/>
    <mergeCell ref="D24:D25"/>
    <mergeCell ref="B24:B25"/>
    <mergeCell ref="C10:C11"/>
    <mergeCell ref="B10:B11"/>
    <mergeCell ref="B20:B21"/>
    <mergeCell ref="D20:D21"/>
    <mergeCell ref="D14:D15"/>
    <mergeCell ref="D16:D17"/>
    <mergeCell ref="C16:C17"/>
    <mergeCell ref="B16:B17"/>
    <mergeCell ref="D18:D19"/>
    <mergeCell ref="C18:C19"/>
    <mergeCell ref="B18:B19"/>
    <mergeCell ref="D10:D11"/>
    <mergeCell ref="C14:C15"/>
    <mergeCell ref="B14:B15"/>
    <mergeCell ref="C20:C21"/>
    <mergeCell ref="B22:B23"/>
    <mergeCell ref="C22:C23"/>
    <mergeCell ref="F24:F25"/>
    <mergeCell ref="B233:E233"/>
    <mergeCell ref="B74:E74"/>
    <mergeCell ref="D77:D78"/>
    <mergeCell ref="C77:C78"/>
    <mergeCell ref="C95:C96"/>
    <mergeCell ref="B95:B96"/>
    <mergeCell ref="D88:D89"/>
    <mergeCell ref="B88:B89"/>
    <mergeCell ref="C90:C92"/>
    <mergeCell ref="B79:B81"/>
    <mergeCell ref="B44:B45"/>
    <mergeCell ref="D44:D45"/>
    <mergeCell ref="C218:C219"/>
    <mergeCell ref="B218:B219"/>
    <mergeCell ref="B41:B42"/>
    <mergeCell ref="C44:C45"/>
    <mergeCell ref="B31:B32"/>
    <mergeCell ref="C38:C39"/>
    <mergeCell ref="B38:B39"/>
    <mergeCell ref="D38:D39"/>
    <mergeCell ref="B224:B225"/>
    <mergeCell ref="C224:C225"/>
    <mergeCell ref="D224:D225"/>
    <mergeCell ref="B222:B223"/>
    <mergeCell ref="C222:C223"/>
    <mergeCell ref="D222:D223"/>
    <mergeCell ref="F222:F223"/>
    <mergeCell ref="B162:B163"/>
    <mergeCell ref="D150:D152"/>
    <mergeCell ref="C150:C152"/>
    <mergeCell ref="B150:B152"/>
    <mergeCell ref="C164:C165"/>
    <mergeCell ref="C168:C169"/>
    <mergeCell ref="D202:E202"/>
    <mergeCell ref="B182:B183"/>
    <mergeCell ref="B196:E196"/>
    <mergeCell ref="B208:E208"/>
    <mergeCell ref="C182:C183"/>
    <mergeCell ref="B178:B179"/>
    <mergeCell ref="B180:B181"/>
    <mergeCell ref="B215:B216"/>
    <mergeCell ref="C215:C216"/>
    <mergeCell ref="F218:F219"/>
    <mergeCell ref="B166:B167"/>
    <mergeCell ref="C178:C179"/>
    <mergeCell ref="D171:E171"/>
    <mergeCell ref="C209:C210"/>
  </mergeCells>
  <dataValidations count="18">
    <dataValidation type="custom" allowBlank="1" showInputMessage="1" showErrorMessage="1" sqref="J227:M228 J236:M238 I242:M243 J202:M203 J115:M116 J129:M130 J140:M141 J68:M69 J102:M103 J155:M156 J190:M191 J171:M172">
      <formula1>" "</formula1>
    </dataValidation>
    <dataValidation allowBlank="1" showInputMessage="1" showErrorMessage="1" promptTitle="DCM" prompt="_x000a_Cogen: XI-01, 02, 03, 04_x000a__x000a_Mod: DD-37_x000a__x000a_Ethanol: X-51, 59, 60" sqref="C100"/>
    <dataValidation type="custom" allowBlank="1" showInputMessage="1" showErrorMessage="1" promptTitle="Siddhi sugar &amp; allied ind ltd" prompt="_x000a_Ehtanol - X-57, X-58, X-69_x000a_Mod - DD-20, DD-21 " sqref="C65:C66">
      <formula1>" "</formula1>
    </dataValidation>
    <dataValidation allowBlank="1" showInputMessage="1" showErrorMessage="1" prompt="Mod_x000a_AA-58, 60" sqref="C41:C42"/>
    <dataValidation allowBlank="1" showInputMessage="1" showErrorMessage="1" promptTitle="All Units" prompt="_x000a_Mod - AA-65_x000a_Cogen - IX-34" sqref="C62"/>
    <dataValidation allowBlank="1" showInputMessage="1" showErrorMessage="1" prompt="RamBabuPatil ssk_x000a__x000a_Cogen_x000a_(1) IX-61  (09-08-19)_x000a_(2) IX-62  (09-08-19)_x000a__x000a_Mod_x000a_(3) AA-85  (09-08-21)_x000a_(4) AA-86  (29-11-21)" sqref="C54:C55"/>
    <dataValidation allowBlank="1" showInputMessage="1" showErrorMessage="1" promptTitle="Vitthalrao ssk" prompt="_x000a_Mod &gt; AA-75, 76_x000a_Cogen &gt; IX-46, 47_x000a_ _x000a_Mod Z-92, 93 is also Vithalrao shinde, (chk are they same group co.)" sqref="C48:C49"/>
    <dataValidation allowBlank="1" showInputMessage="1" showErrorMessage="1" promptTitle="yashwantrao" prompt="Mod: AA-67 &amp; 68_x000a__x000a_software name - krishna ssk_x000a_plant code - 14901" sqref="C44:C45"/>
    <dataValidation type="custom" allowBlank="1" showInputMessage="1" showErrorMessage="1" promptTitle="Saswad mali" prompt="_x000a_Mod: AA-56_x000a_Cogen: IX-28" sqref="C40">
      <formula1>" "</formula1>
    </dataValidation>
    <dataValidation allowBlank="1" showInputMessage="1" showErrorMessage="1" promptTitle="Shree Chhatrapati Sahu SSK ltd" prompt="_x000a_Mod - AA-12, AA-91, AA-92_x000a_Cogen - IX-64, IX-65" sqref="C58:C59"/>
    <dataValidation type="custom" allowBlank="1" showInputMessage="1" showErrorMessage="1" promptTitle="Shri Vighnhar SSK ltd." prompt="_x000a_Mod - AA-51 &amp; AA-52_x000a_Cane - X-91" sqref="C38:C39">
      <formula1>" "</formula1>
    </dataValidation>
    <dataValidation type="custom" allowBlank="1" showInputMessage="1" showErrorMessage="1" promptTitle="Sant Tukaram all Units" prompt="_x000a_Cogen - IX-39 &amp; 40_x000a_Mod - AA-82 &amp; 83" sqref="C52:C53">
      <formula1>" "</formula1>
    </dataValidation>
    <dataValidation type="custom" allowBlank="1" showInputMessage="1" showErrorMessage="1" promptTitle="Jaywant Sugars Ltd" prompt="_x000a_Mod: AA-45, 46_x000a__x000a_plant code - 64601" sqref="C37">
      <formula1>" "</formula1>
    </dataValidation>
    <dataValidation allowBlank="1" showInputMessage="1" showErrorMessage="1" prompt="_x000a_Cane CC-01, 02_x000a_Mod AA-16_x000a_Cogen IX-16" sqref="C34"/>
    <dataValidation type="custom" allowBlank="1" showInputMessage="1" showErrorMessage="1" promptTitle="Bhairavnath Sugar Works Ltd." prompt="_x000a_Ethanol - X-49_x000a_Cogen - VIII-69_x000a_Mod - AA-06, 08_x000a_Cane - CC-24, 25, 27, 28" sqref="C33">
      <formula1>" "</formula1>
    </dataValidation>
    <dataValidation allowBlank="1" showInputMessage="1" showErrorMessage="1" prompt="Cogen_x000a_IX-91, VIII-73, VIII-74_x000a_Mod _x000a_Z-12, Z-13, DD-17, DD-18_x000a_Ethanol_x000a_X-01" sqref="C28:C29"/>
    <dataValidation allowBlank="1" showInputMessage="1" showErrorMessage="1" prompt="Mod - L-45, 47_x000a__x000a_Mod - Z-55 is_x000a_Godavari Biorefineries Ltd" sqref="C14:C15"/>
    <dataValidation allowBlank="1" showInputMessage="1" showErrorMessage="1" promptTitle="ajinkyatara ssk ltd" prompt="_x000a_Mod: P-60, 61" sqref="C20:C21"/>
  </dataValidations>
  <pageMargins left="0.7" right="0.7" top="0.75" bottom="0.75" header="0.3" footer="0.3"/>
  <pageSetup scale="64" orientation="landscape" verticalDpi="0" r:id="rId1"/>
  <rowBreaks count="4" manualBreakCount="4">
    <brk id="37" max="16383" man="1"/>
    <brk id="72" max="16383" man="1"/>
    <brk id="144" max="16383" man="1"/>
    <brk id="17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WVQ28"/>
  <sheetViews>
    <sheetView showGridLines="0" tabSelected="1" workbookViewId="0">
      <selection activeCell="G9" sqref="G9"/>
    </sheetView>
  </sheetViews>
  <sheetFormatPr defaultColWidth="0" defaultRowHeight="12.75" zeroHeight="1" x14ac:dyDescent="0.25"/>
  <cols>
    <col min="1" max="1" width="3.5703125" style="37" customWidth="1"/>
    <col min="2" max="2" width="2.85546875" style="37" customWidth="1"/>
    <col min="3" max="3" width="5.28515625" style="37" customWidth="1"/>
    <col min="4" max="4" width="21.28515625" style="40" customWidth="1"/>
    <col min="5" max="5" width="20.5703125" style="43" customWidth="1"/>
    <col min="6" max="6" width="20.7109375" style="43" customWidth="1"/>
    <col min="7" max="8" width="21.5703125" style="43" customWidth="1"/>
    <col min="9" max="9" width="2.85546875" style="37" customWidth="1"/>
    <col min="10" max="10" width="3.5703125" style="37" customWidth="1"/>
    <col min="11" max="258" width="9.140625" style="37" hidden="1"/>
    <col min="259" max="259" width="0.7109375" style="37" hidden="1"/>
    <col min="260" max="260" width="5.28515625" style="37" hidden="1"/>
    <col min="261" max="261" width="21.28515625" style="37" hidden="1"/>
    <col min="262" max="262" width="15.85546875" style="37" hidden="1"/>
    <col min="263" max="263" width="16.28515625" style="37" hidden="1"/>
    <col min="264" max="264" width="15.140625" style="37" hidden="1"/>
    <col min="265" max="265" width="15.5703125" style="37" hidden="1"/>
    <col min="266" max="514" width="9.140625" style="37" hidden="1"/>
    <col min="515" max="515" width="0.7109375" style="37" hidden="1"/>
    <col min="516" max="516" width="5.28515625" style="37" hidden="1"/>
    <col min="517" max="517" width="21.28515625" style="37" hidden="1"/>
    <col min="518" max="518" width="15.85546875" style="37" hidden="1"/>
    <col min="519" max="519" width="16.28515625" style="37" hidden="1"/>
    <col min="520" max="520" width="15.140625" style="37" hidden="1"/>
    <col min="521" max="521" width="15.5703125" style="37" hidden="1"/>
    <col min="522" max="770" width="9.140625" style="37" hidden="1"/>
    <col min="771" max="771" width="0.7109375" style="37" hidden="1"/>
    <col min="772" max="772" width="5.28515625" style="37" hidden="1"/>
    <col min="773" max="773" width="21.28515625" style="37" hidden="1"/>
    <col min="774" max="774" width="15.85546875" style="37" hidden="1"/>
    <col min="775" max="775" width="16.28515625" style="37" hidden="1"/>
    <col min="776" max="776" width="15.140625" style="37" hidden="1"/>
    <col min="777" max="777" width="15.5703125" style="37" hidden="1"/>
    <col min="778" max="1026" width="9.140625" style="37" hidden="1"/>
    <col min="1027" max="1027" width="0.7109375" style="37" hidden="1"/>
    <col min="1028" max="1028" width="5.28515625" style="37" hidden="1"/>
    <col min="1029" max="1029" width="21.28515625" style="37" hidden="1"/>
    <col min="1030" max="1030" width="15.85546875" style="37" hidden="1"/>
    <col min="1031" max="1031" width="16.28515625" style="37" hidden="1"/>
    <col min="1032" max="1032" width="15.140625" style="37" hidden="1"/>
    <col min="1033" max="1033" width="15.5703125" style="37" hidden="1"/>
    <col min="1034" max="1282" width="9.140625" style="37" hidden="1"/>
    <col min="1283" max="1283" width="0.7109375" style="37" hidden="1"/>
    <col min="1284" max="1284" width="5.28515625" style="37" hidden="1"/>
    <col min="1285" max="1285" width="21.28515625" style="37" hidden="1"/>
    <col min="1286" max="1286" width="15.85546875" style="37" hidden="1"/>
    <col min="1287" max="1287" width="16.28515625" style="37" hidden="1"/>
    <col min="1288" max="1288" width="15.140625" style="37" hidden="1"/>
    <col min="1289" max="1289" width="15.5703125" style="37" hidden="1"/>
    <col min="1290" max="1538" width="9.140625" style="37" hidden="1"/>
    <col min="1539" max="1539" width="0.7109375" style="37" hidden="1"/>
    <col min="1540" max="1540" width="5.28515625" style="37" hidden="1"/>
    <col min="1541" max="1541" width="21.28515625" style="37" hidden="1"/>
    <col min="1542" max="1542" width="15.85546875" style="37" hidden="1"/>
    <col min="1543" max="1543" width="16.28515625" style="37" hidden="1"/>
    <col min="1544" max="1544" width="15.140625" style="37" hidden="1"/>
    <col min="1545" max="1545" width="15.5703125" style="37" hidden="1"/>
    <col min="1546" max="1794" width="9.140625" style="37" hidden="1"/>
    <col min="1795" max="1795" width="0.7109375" style="37" hidden="1"/>
    <col min="1796" max="1796" width="5.28515625" style="37" hidden="1"/>
    <col min="1797" max="1797" width="21.28515625" style="37" hidden="1"/>
    <col min="1798" max="1798" width="15.85546875" style="37" hidden="1"/>
    <col min="1799" max="1799" width="16.28515625" style="37" hidden="1"/>
    <col min="1800" max="1800" width="15.140625" style="37" hidden="1"/>
    <col min="1801" max="1801" width="15.5703125" style="37" hidden="1"/>
    <col min="1802" max="2050" width="9.140625" style="37" hidden="1"/>
    <col min="2051" max="2051" width="0.7109375" style="37" hidden="1"/>
    <col min="2052" max="2052" width="5.28515625" style="37" hidden="1"/>
    <col min="2053" max="2053" width="21.28515625" style="37" hidden="1"/>
    <col min="2054" max="2054" width="15.85546875" style="37" hidden="1"/>
    <col min="2055" max="2055" width="16.28515625" style="37" hidden="1"/>
    <col min="2056" max="2056" width="15.140625" style="37" hidden="1"/>
    <col min="2057" max="2057" width="15.5703125" style="37" hidden="1"/>
    <col min="2058" max="2306" width="9.140625" style="37" hidden="1"/>
    <col min="2307" max="2307" width="0.7109375" style="37" hidden="1"/>
    <col min="2308" max="2308" width="5.28515625" style="37" hidden="1"/>
    <col min="2309" max="2309" width="21.28515625" style="37" hidden="1"/>
    <col min="2310" max="2310" width="15.85546875" style="37" hidden="1"/>
    <col min="2311" max="2311" width="16.28515625" style="37" hidden="1"/>
    <col min="2312" max="2312" width="15.140625" style="37" hidden="1"/>
    <col min="2313" max="2313" width="15.5703125" style="37" hidden="1"/>
    <col min="2314" max="2562" width="9.140625" style="37" hidden="1"/>
    <col min="2563" max="2563" width="0.7109375" style="37" hidden="1"/>
    <col min="2564" max="2564" width="5.28515625" style="37" hidden="1"/>
    <col min="2565" max="2565" width="21.28515625" style="37" hidden="1"/>
    <col min="2566" max="2566" width="15.85546875" style="37" hidden="1"/>
    <col min="2567" max="2567" width="16.28515625" style="37" hidden="1"/>
    <col min="2568" max="2568" width="15.140625" style="37" hidden="1"/>
    <col min="2569" max="2569" width="15.5703125" style="37" hidden="1"/>
    <col min="2570" max="2818" width="9.140625" style="37" hidden="1"/>
    <col min="2819" max="2819" width="0.7109375" style="37" hidden="1"/>
    <col min="2820" max="2820" width="5.28515625" style="37" hidden="1"/>
    <col min="2821" max="2821" width="21.28515625" style="37" hidden="1"/>
    <col min="2822" max="2822" width="15.85546875" style="37" hidden="1"/>
    <col min="2823" max="2823" width="16.28515625" style="37" hidden="1"/>
    <col min="2824" max="2824" width="15.140625" style="37" hidden="1"/>
    <col min="2825" max="2825" width="15.5703125" style="37" hidden="1"/>
    <col min="2826" max="3074" width="9.140625" style="37" hidden="1"/>
    <col min="3075" max="3075" width="0.7109375" style="37" hidden="1"/>
    <col min="3076" max="3076" width="5.28515625" style="37" hidden="1"/>
    <col min="3077" max="3077" width="21.28515625" style="37" hidden="1"/>
    <col min="3078" max="3078" width="15.85546875" style="37" hidden="1"/>
    <col min="3079" max="3079" width="16.28515625" style="37" hidden="1"/>
    <col min="3080" max="3080" width="15.140625" style="37" hidden="1"/>
    <col min="3081" max="3081" width="15.5703125" style="37" hidden="1"/>
    <col min="3082" max="3330" width="9.140625" style="37" hidden="1"/>
    <col min="3331" max="3331" width="0.7109375" style="37" hidden="1"/>
    <col min="3332" max="3332" width="5.28515625" style="37" hidden="1"/>
    <col min="3333" max="3333" width="21.28515625" style="37" hidden="1"/>
    <col min="3334" max="3334" width="15.85546875" style="37" hidden="1"/>
    <col min="3335" max="3335" width="16.28515625" style="37" hidden="1"/>
    <col min="3336" max="3336" width="15.140625" style="37" hidden="1"/>
    <col min="3337" max="3337" width="15.5703125" style="37" hidden="1"/>
    <col min="3338" max="3586" width="9.140625" style="37" hidden="1"/>
    <col min="3587" max="3587" width="0.7109375" style="37" hidden="1"/>
    <col min="3588" max="3588" width="5.28515625" style="37" hidden="1"/>
    <col min="3589" max="3589" width="21.28515625" style="37" hidden="1"/>
    <col min="3590" max="3590" width="15.85546875" style="37" hidden="1"/>
    <col min="3591" max="3591" width="16.28515625" style="37" hidden="1"/>
    <col min="3592" max="3592" width="15.140625" style="37" hidden="1"/>
    <col min="3593" max="3593" width="15.5703125" style="37" hidden="1"/>
    <col min="3594" max="3842" width="9.140625" style="37" hidden="1"/>
    <col min="3843" max="3843" width="0.7109375" style="37" hidden="1"/>
    <col min="3844" max="3844" width="5.28515625" style="37" hidden="1"/>
    <col min="3845" max="3845" width="21.28515625" style="37" hidden="1"/>
    <col min="3846" max="3846" width="15.85546875" style="37" hidden="1"/>
    <col min="3847" max="3847" width="16.28515625" style="37" hidden="1"/>
    <col min="3848" max="3848" width="15.140625" style="37" hidden="1"/>
    <col min="3849" max="3849" width="15.5703125" style="37" hidden="1"/>
    <col min="3850" max="4098" width="9.140625" style="37" hidden="1"/>
    <col min="4099" max="4099" width="0.7109375" style="37" hidden="1"/>
    <col min="4100" max="4100" width="5.28515625" style="37" hidden="1"/>
    <col min="4101" max="4101" width="21.28515625" style="37" hidden="1"/>
    <col min="4102" max="4102" width="15.85546875" style="37" hidden="1"/>
    <col min="4103" max="4103" width="16.28515625" style="37" hidden="1"/>
    <col min="4104" max="4104" width="15.140625" style="37" hidden="1"/>
    <col min="4105" max="4105" width="15.5703125" style="37" hidden="1"/>
    <col min="4106" max="4354" width="9.140625" style="37" hidden="1"/>
    <col min="4355" max="4355" width="0.7109375" style="37" hidden="1"/>
    <col min="4356" max="4356" width="5.28515625" style="37" hidden="1"/>
    <col min="4357" max="4357" width="21.28515625" style="37" hidden="1"/>
    <col min="4358" max="4358" width="15.85546875" style="37" hidden="1"/>
    <col min="4359" max="4359" width="16.28515625" style="37" hidden="1"/>
    <col min="4360" max="4360" width="15.140625" style="37" hidden="1"/>
    <col min="4361" max="4361" width="15.5703125" style="37" hidden="1"/>
    <col min="4362" max="4610" width="9.140625" style="37" hidden="1"/>
    <col min="4611" max="4611" width="0.7109375" style="37" hidden="1"/>
    <col min="4612" max="4612" width="5.28515625" style="37" hidden="1"/>
    <col min="4613" max="4613" width="21.28515625" style="37" hidden="1"/>
    <col min="4614" max="4614" width="15.85546875" style="37" hidden="1"/>
    <col min="4615" max="4615" width="16.28515625" style="37" hidden="1"/>
    <col min="4616" max="4616" width="15.140625" style="37" hidden="1"/>
    <col min="4617" max="4617" width="15.5703125" style="37" hidden="1"/>
    <col min="4618" max="4866" width="9.140625" style="37" hidden="1"/>
    <col min="4867" max="4867" width="0.7109375" style="37" hidden="1"/>
    <col min="4868" max="4868" width="5.28515625" style="37" hidden="1"/>
    <col min="4869" max="4869" width="21.28515625" style="37" hidden="1"/>
    <col min="4870" max="4870" width="15.85546875" style="37" hidden="1"/>
    <col min="4871" max="4871" width="16.28515625" style="37" hidden="1"/>
    <col min="4872" max="4872" width="15.140625" style="37" hidden="1"/>
    <col min="4873" max="4873" width="15.5703125" style="37" hidden="1"/>
    <col min="4874" max="5122" width="9.140625" style="37" hidden="1"/>
    <col min="5123" max="5123" width="0.7109375" style="37" hidden="1"/>
    <col min="5124" max="5124" width="5.28515625" style="37" hidden="1"/>
    <col min="5125" max="5125" width="21.28515625" style="37" hidden="1"/>
    <col min="5126" max="5126" width="15.85546875" style="37" hidden="1"/>
    <col min="5127" max="5127" width="16.28515625" style="37" hidden="1"/>
    <col min="5128" max="5128" width="15.140625" style="37" hidden="1"/>
    <col min="5129" max="5129" width="15.5703125" style="37" hidden="1"/>
    <col min="5130" max="5378" width="9.140625" style="37" hidden="1"/>
    <col min="5379" max="5379" width="0.7109375" style="37" hidden="1"/>
    <col min="5380" max="5380" width="5.28515625" style="37" hidden="1"/>
    <col min="5381" max="5381" width="21.28515625" style="37" hidden="1"/>
    <col min="5382" max="5382" width="15.85546875" style="37" hidden="1"/>
    <col min="5383" max="5383" width="16.28515625" style="37" hidden="1"/>
    <col min="5384" max="5384" width="15.140625" style="37" hidden="1"/>
    <col min="5385" max="5385" width="15.5703125" style="37" hidden="1"/>
    <col min="5386" max="5634" width="9.140625" style="37" hidden="1"/>
    <col min="5635" max="5635" width="0.7109375" style="37" hidden="1"/>
    <col min="5636" max="5636" width="5.28515625" style="37" hidden="1"/>
    <col min="5637" max="5637" width="21.28515625" style="37" hidden="1"/>
    <col min="5638" max="5638" width="15.85546875" style="37" hidden="1"/>
    <col min="5639" max="5639" width="16.28515625" style="37" hidden="1"/>
    <col min="5640" max="5640" width="15.140625" style="37" hidden="1"/>
    <col min="5641" max="5641" width="15.5703125" style="37" hidden="1"/>
    <col min="5642" max="5890" width="9.140625" style="37" hidden="1"/>
    <col min="5891" max="5891" width="0.7109375" style="37" hidden="1"/>
    <col min="5892" max="5892" width="5.28515625" style="37" hidden="1"/>
    <col min="5893" max="5893" width="21.28515625" style="37" hidden="1"/>
    <col min="5894" max="5894" width="15.85546875" style="37" hidden="1"/>
    <col min="5895" max="5895" width="16.28515625" style="37" hidden="1"/>
    <col min="5896" max="5896" width="15.140625" style="37" hidden="1"/>
    <col min="5897" max="5897" width="15.5703125" style="37" hidden="1"/>
    <col min="5898" max="6146" width="9.140625" style="37" hidden="1"/>
    <col min="6147" max="6147" width="0.7109375" style="37" hidden="1"/>
    <col min="6148" max="6148" width="5.28515625" style="37" hidden="1"/>
    <col min="6149" max="6149" width="21.28515625" style="37" hidden="1"/>
    <col min="6150" max="6150" width="15.85546875" style="37" hidden="1"/>
    <col min="6151" max="6151" width="16.28515625" style="37" hidden="1"/>
    <col min="6152" max="6152" width="15.140625" style="37" hidden="1"/>
    <col min="6153" max="6153" width="15.5703125" style="37" hidden="1"/>
    <col min="6154" max="6402" width="9.140625" style="37" hidden="1"/>
    <col min="6403" max="6403" width="0.7109375" style="37" hidden="1"/>
    <col min="6404" max="6404" width="5.28515625" style="37" hidden="1"/>
    <col min="6405" max="6405" width="21.28515625" style="37" hidden="1"/>
    <col min="6406" max="6406" width="15.85546875" style="37" hidden="1"/>
    <col min="6407" max="6407" width="16.28515625" style="37" hidden="1"/>
    <col min="6408" max="6408" width="15.140625" style="37" hidden="1"/>
    <col min="6409" max="6409" width="15.5703125" style="37" hidden="1"/>
    <col min="6410" max="6658" width="9.140625" style="37" hidden="1"/>
    <col min="6659" max="6659" width="0.7109375" style="37" hidden="1"/>
    <col min="6660" max="6660" width="5.28515625" style="37" hidden="1"/>
    <col min="6661" max="6661" width="21.28515625" style="37" hidden="1"/>
    <col min="6662" max="6662" width="15.85546875" style="37" hidden="1"/>
    <col min="6663" max="6663" width="16.28515625" style="37" hidden="1"/>
    <col min="6664" max="6664" width="15.140625" style="37" hidden="1"/>
    <col min="6665" max="6665" width="15.5703125" style="37" hidden="1"/>
    <col min="6666" max="6914" width="9.140625" style="37" hidden="1"/>
    <col min="6915" max="6915" width="0.7109375" style="37" hidden="1"/>
    <col min="6916" max="6916" width="5.28515625" style="37" hidden="1"/>
    <col min="6917" max="6917" width="21.28515625" style="37" hidden="1"/>
    <col min="6918" max="6918" width="15.85546875" style="37" hidden="1"/>
    <col min="6919" max="6919" width="16.28515625" style="37" hidden="1"/>
    <col min="6920" max="6920" width="15.140625" style="37" hidden="1"/>
    <col min="6921" max="6921" width="15.5703125" style="37" hidden="1"/>
    <col min="6922" max="7170" width="9.140625" style="37" hidden="1"/>
    <col min="7171" max="7171" width="0.7109375" style="37" hidden="1"/>
    <col min="7172" max="7172" width="5.28515625" style="37" hidden="1"/>
    <col min="7173" max="7173" width="21.28515625" style="37" hidden="1"/>
    <col min="7174" max="7174" width="15.85546875" style="37" hidden="1"/>
    <col min="7175" max="7175" width="16.28515625" style="37" hidden="1"/>
    <col min="7176" max="7176" width="15.140625" style="37" hidden="1"/>
    <col min="7177" max="7177" width="15.5703125" style="37" hidden="1"/>
    <col min="7178" max="7426" width="9.140625" style="37" hidden="1"/>
    <col min="7427" max="7427" width="0.7109375" style="37" hidden="1"/>
    <col min="7428" max="7428" width="5.28515625" style="37" hidden="1"/>
    <col min="7429" max="7429" width="21.28515625" style="37" hidden="1"/>
    <col min="7430" max="7430" width="15.85546875" style="37" hidden="1"/>
    <col min="7431" max="7431" width="16.28515625" style="37" hidden="1"/>
    <col min="7432" max="7432" width="15.140625" style="37" hidden="1"/>
    <col min="7433" max="7433" width="15.5703125" style="37" hidden="1"/>
    <col min="7434" max="7682" width="9.140625" style="37" hidden="1"/>
    <col min="7683" max="7683" width="0.7109375" style="37" hidden="1"/>
    <col min="7684" max="7684" width="5.28515625" style="37" hidden="1"/>
    <col min="7685" max="7685" width="21.28515625" style="37" hidden="1"/>
    <col min="7686" max="7686" width="15.85546875" style="37" hidden="1"/>
    <col min="7687" max="7687" width="16.28515625" style="37" hidden="1"/>
    <col min="7688" max="7688" width="15.140625" style="37" hidden="1"/>
    <col min="7689" max="7689" width="15.5703125" style="37" hidden="1"/>
    <col min="7690" max="7938" width="9.140625" style="37" hidden="1"/>
    <col min="7939" max="7939" width="0.7109375" style="37" hidden="1"/>
    <col min="7940" max="7940" width="5.28515625" style="37" hidden="1"/>
    <col min="7941" max="7941" width="21.28515625" style="37" hidden="1"/>
    <col min="7942" max="7942" width="15.85546875" style="37" hidden="1"/>
    <col min="7943" max="7943" width="16.28515625" style="37" hidden="1"/>
    <col min="7944" max="7944" width="15.140625" style="37" hidden="1"/>
    <col min="7945" max="7945" width="15.5703125" style="37" hidden="1"/>
    <col min="7946" max="8194" width="9.140625" style="37" hidden="1"/>
    <col min="8195" max="8195" width="0.7109375" style="37" hidden="1"/>
    <col min="8196" max="8196" width="5.28515625" style="37" hidden="1"/>
    <col min="8197" max="8197" width="21.28515625" style="37" hidden="1"/>
    <col min="8198" max="8198" width="15.85546875" style="37" hidden="1"/>
    <col min="8199" max="8199" width="16.28515625" style="37" hidden="1"/>
    <col min="8200" max="8200" width="15.140625" style="37" hidden="1"/>
    <col min="8201" max="8201" width="15.5703125" style="37" hidden="1"/>
    <col min="8202" max="8450" width="9.140625" style="37" hidden="1"/>
    <col min="8451" max="8451" width="0.7109375" style="37" hidden="1"/>
    <col min="8452" max="8452" width="5.28515625" style="37" hidden="1"/>
    <col min="8453" max="8453" width="21.28515625" style="37" hidden="1"/>
    <col min="8454" max="8454" width="15.85546875" style="37" hidden="1"/>
    <col min="8455" max="8455" width="16.28515625" style="37" hidden="1"/>
    <col min="8456" max="8456" width="15.140625" style="37" hidden="1"/>
    <col min="8457" max="8457" width="15.5703125" style="37" hidden="1"/>
    <col min="8458" max="8706" width="9.140625" style="37" hidden="1"/>
    <col min="8707" max="8707" width="0.7109375" style="37" hidden="1"/>
    <col min="8708" max="8708" width="5.28515625" style="37" hidden="1"/>
    <col min="8709" max="8709" width="21.28515625" style="37" hidden="1"/>
    <col min="8710" max="8710" width="15.85546875" style="37" hidden="1"/>
    <col min="8711" max="8711" width="16.28515625" style="37" hidden="1"/>
    <col min="8712" max="8712" width="15.140625" style="37" hidden="1"/>
    <col min="8713" max="8713" width="15.5703125" style="37" hidden="1"/>
    <col min="8714" max="8962" width="9.140625" style="37" hidden="1"/>
    <col min="8963" max="8963" width="0.7109375" style="37" hidden="1"/>
    <col min="8964" max="8964" width="5.28515625" style="37" hidden="1"/>
    <col min="8965" max="8965" width="21.28515625" style="37" hidden="1"/>
    <col min="8966" max="8966" width="15.85546875" style="37" hidden="1"/>
    <col min="8967" max="8967" width="16.28515625" style="37" hidden="1"/>
    <col min="8968" max="8968" width="15.140625" style="37" hidden="1"/>
    <col min="8969" max="8969" width="15.5703125" style="37" hidden="1"/>
    <col min="8970" max="9218" width="9.140625" style="37" hidden="1"/>
    <col min="9219" max="9219" width="0.7109375" style="37" hidden="1"/>
    <col min="9220" max="9220" width="5.28515625" style="37" hidden="1"/>
    <col min="9221" max="9221" width="21.28515625" style="37" hidden="1"/>
    <col min="9222" max="9222" width="15.85546875" style="37" hidden="1"/>
    <col min="9223" max="9223" width="16.28515625" style="37" hidden="1"/>
    <col min="9224" max="9224" width="15.140625" style="37" hidden="1"/>
    <col min="9225" max="9225" width="15.5703125" style="37" hidden="1"/>
    <col min="9226" max="9474" width="9.140625" style="37" hidden="1"/>
    <col min="9475" max="9475" width="0.7109375" style="37" hidden="1"/>
    <col min="9476" max="9476" width="5.28515625" style="37" hidden="1"/>
    <col min="9477" max="9477" width="21.28515625" style="37" hidden="1"/>
    <col min="9478" max="9478" width="15.85546875" style="37" hidden="1"/>
    <col min="9479" max="9479" width="16.28515625" style="37" hidden="1"/>
    <col min="9480" max="9480" width="15.140625" style="37" hidden="1"/>
    <col min="9481" max="9481" width="15.5703125" style="37" hidden="1"/>
    <col min="9482" max="9730" width="9.140625" style="37" hidden="1"/>
    <col min="9731" max="9731" width="0.7109375" style="37" hidden="1"/>
    <col min="9732" max="9732" width="5.28515625" style="37" hidden="1"/>
    <col min="9733" max="9733" width="21.28515625" style="37" hidden="1"/>
    <col min="9734" max="9734" width="15.85546875" style="37" hidden="1"/>
    <col min="9735" max="9735" width="16.28515625" style="37" hidden="1"/>
    <col min="9736" max="9736" width="15.140625" style="37" hidden="1"/>
    <col min="9737" max="9737" width="15.5703125" style="37" hidden="1"/>
    <col min="9738" max="9986" width="9.140625" style="37" hidden="1"/>
    <col min="9987" max="9987" width="0.7109375" style="37" hidden="1"/>
    <col min="9988" max="9988" width="5.28515625" style="37" hidden="1"/>
    <col min="9989" max="9989" width="21.28515625" style="37" hidden="1"/>
    <col min="9990" max="9990" width="15.85546875" style="37" hidden="1"/>
    <col min="9991" max="9991" width="16.28515625" style="37" hidden="1"/>
    <col min="9992" max="9992" width="15.140625" style="37" hidden="1"/>
    <col min="9993" max="9993" width="15.5703125" style="37" hidden="1"/>
    <col min="9994" max="10242" width="9.140625" style="37" hidden="1"/>
    <col min="10243" max="10243" width="0.7109375" style="37" hidden="1"/>
    <col min="10244" max="10244" width="5.28515625" style="37" hidden="1"/>
    <col min="10245" max="10245" width="21.28515625" style="37" hidden="1"/>
    <col min="10246" max="10246" width="15.85546875" style="37" hidden="1"/>
    <col min="10247" max="10247" width="16.28515625" style="37" hidden="1"/>
    <col min="10248" max="10248" width="15.140625" style="37" hidden="1"/>
    <col min="10249" max="10249" width="15.5703125" style="37" hidden="1"/>
    <col min="10250" max="10498" width="9.140625" style="37" hidden="1"/>
    <col min="10499" max="10499" width="0.7109375" style="37" hidden="1"/>
    <col min="10500" max="10500" width="5.28515625" style="37" hidden="1"/>
    <col min="10501" max="10501" width="21.28515625" style="37" hidden="1"/>
    <col min="10502" max="10502" width="15.85546875" style="37" hidden="1"/>
    <col min="10503" max="10503" width="16.28515625" style="37" hidden="1"/>
    <col min="10504" max="10504" width="15.140625" style="37" hidden="1"/>
    <col min="10505" max="10505" width="15.5703125" style="37" hidden="1"/>
    <col min="10506" max="10754" width="9.140625" style="37" hidden="1"/>
    <col min="10755" max="10755" width="0.7109375" style="37" hidden="1"/>
    <col min="10756" max="10756" width="5.28515625" style="37" hidden="1"/>
    <col min="10757" max="10757" width="21.28515625" style="37" hidden="1"/>
    <col min="10758" max="10758" width="15.85546875" style="37" hidden="1"/>
    <col min="10759" max="10759" width="16.28515625" style="37" hidden="1"/>
    <col min="10760" max="10760" width="15.140625" style="37" hidden="1"/>
    <col min="10761" max="10761" width="15.5703125" style="37" hidden="1"/>
    <col min="10762" max="11010" width="9.140625" style="37" hidden="1"/>
    <col min="11011" max="11011" width="0.7109375" style="37" hidden="1"/>
    <col min="11012" max="11012" width="5.28515625" style="37" hidden="1"/>
    <col min="11013" max="11013" width="21.28515625" style="37" hidden="1"/>
    <col min="11014" max="11014" width="15.85546875" style="37" hidden="1"/>
    <col min="11015" max="11015" width="16.28515625" style="37" hidden="1"/>
    <col min="11016" max="11016" width="15.140625" style="37" hidden="1"/>
    <col min="11017" max="11017" width="15.5703125" style="37" hidden="1"/>
    <col min="11018" max="11266" width="9.140625" style="37" hidden="1"/>
    <col min="11267" max="11267" width="0.7109375" style="37" hidden="1"/>
    <col min="11268" max="11268" width="5.28515625" style="37" hidden="1"/>
    <col min="11269" max="11269" width="21.28515625" style="37" hidden="1"/>
    <col min="11270" max="11270" width="15.85546875" style="37" hidden="1"/>
    <col min="11271" max="11271" width="16.28515625" style="37" hidden="1"/>
    <col min="11272" max="11272" width="15.140625" style="37" hidden="1"/>
    <col min="11273" max="11273" width="15.5703125" style="37" hidden="1"/>
    <col min="11274" max="11522" width="9.140625" style="37" hidden="1"/>
    <col min="11523" max="11523" width="0.7109375" style="37" hidden="1"/>
    <col min="11524" max="11524" width="5.28515625" style="37" hidden="1"/>
    <col min="11525" max="11525" width="21.28515625" style="37" hidden="1"/>
    <col min="11526" max="11526" width="15.85546875" style="37" hidden="1"/>
    <col min="11527" max="11527" width="16.28515625" style="37" hidden="1"/>
    <col min="11528" max="11528" width="15.140625" style="37" hidden="1"/>
    <col min="11529" max="11529" width="15.5703125" style="37" hidden="1"/>
    <col min="11530" max="11778" width="9.140625" style="37" hidden="1"/>
    <col min="11779" max="11779" width="0.7109375" style="37" hidden="1"/>
    <col min="11780" max="11780" width="5.28515625" style="37" hidden="1"/>
    <col min="11781" max="11781" width="21.28515625" style="37" hidden="1"/>
    <col min="11782" max="11782" width="15.85546875" style="37" hidden="1"/>
    <col min="11783" max="11783" width="16.28515625" style="37" hidden="1"/>
    <col min="11784" max="11784" width="15.140625" style="37" hidden="1"/>
    <col min="11785" max="11785" width="15.5703125" style="37" hidden="1"/>
    <col min="11786" max="12034" width="9.140625" style="37" hidden="1"/>
    <col min="12035" max="12035" width="0.7109375" style="37" hidden="1"/>
    <col min="12036" max="12036" width="5.28515625" style="37" hidden="1"/>
    <col min="12037" max="12037" width="21.28515625" style="37" hidden="1"/>
    <col min="12038" max="12038" width="15.85546875" style="37" hidden="1"/>
    <col min="12039" max="12039" width="16.28515625" style="37" hidden="1"/>
    <col min="12040" max="12040" width="15.140625" style="37" hidden="1"/>
    <col min="12041" max="12041" width="15.5703125" style="37" hidden="1"/>
    <col min="12042" max="12290" width="9.140625" style="37" hidden="1"/>
    <col min="12291" max="12291" width="0.7109375" style="37" hidden="1"/>
    <col min="12292" max="12292" width="5.28515625" style="37" hidden="1"/>
    <col min="12293" max="12293" width="21.28515625" style="37" hidden="1"/>
    <col min="12294" max="12294" width="15.85546875" style="37" hidden="1"/>
    <col min="12295" max="12295" width="16.28515625" style="37" hidden="1"/>
    <col min="12296" max="12296" width="15.140625" style="37" hidden="1"/>
    <col min="12297" max="12297" width="15.5703125" style="37" hidden="1"/>
    <col min="12298" max="12546" width="9.140625" style="37" hidden="1"/>
    <col min="12547" max="12547" width="0.7109375" style="37" hidden="1"/>
    <col min="12548" max="12548" width="5.28515625" style="37" hidden="1"/>
    <col min="12549" max="12549" width="21.28515625" style="37" hidden="1"/>
    <col min="12550" max="12550" width="15.85546875" style="37" hidden="1"/>
    <col min="12551" max="12551" width="16.28515625" style="37" hidden="1"/>
    <col min="12552" max="12552" width="15.140625" style="37" hidden="1"/>
    <col min="12553" max="12553" width="15.5703125" style="37" hidden="1"/>
    <col min="12554" max="12802" width="9.140625" style="37" hidden="1"/>
    <col min="12803" max="12803" width="0.7109375" style="37" hidden="1"/>
    <col min="12804" max="12804" width="5.28515625" style="37" hidden="1"/>
    <col min="12805" max="12805" width="21.28515625" style="37" hidden="1"/>
    <col min="12806" max="12806" width="15.85546875" style="37" hidden="1"/>
    <col min="12807" max="12807" width="16.28515625" style="37" hidden="1"/>
    <col min="12808" max="12808" width="15.140625" style="37" hidden="1"/>
    <col min="12809" max="12809" width="15.5703125" style="37" hidden="1"/>
    <col min="12810" max="13058" width="9.140625" style="37" hidden="1"/>
    <col min="13059" max="13059" width="0.7109375" style="37" hidden="1"/>
    <col min="13060" max="13060" width="5.28515625" style="37" hidden="1"/>
    <col min="13061" max="13061" width="21.28515625" style="37" hidden="1"/>
    <col min="13062" max="13062" width="15.85546875" style="37" hidden="1"/>
    <col min="13063" max="13063" width="16.28515625" style="37" hidden="1"/>
    <col min="13064" max="13064" width="15.140625" style="37" hidden="1"/>
    <col min="13065" max="13065" width="15.5703125" style="37" hidden="1"/>
    <col min="13066" max="13314" width="9.140625" style="37" hidden="1"/>
    <col min="13315" max="13315" width="0.7109375" style="37" hidden="1"/>
    <col min="13316" max="13316" width="5.28515625" style="37" hidden="1"/>
    <col min="13317" max="13317" width="21.28515625" style="37" hidden="1"/>
    <col min="13318" max="13318" width="15.85546875" style="37" hidden="1"/>
    <col min="13319" max="13319" width="16.28515625" style="37" hidden="1"/>
    <col min="13320" max="13320" width="15.140625" style="37" hidden="1"/>
    <col min="13321" max="13321" width="15.5703125" style="37" hidden="1"/>
    <col min="13322" max="13570" width="9.140625" style="37" hidden="1"/>
    <col min="13571" max="13571" width="0.7109375" style="37" hidden="1"/>
    <col min="13572" max="13572" width="5.28515625" style="37" hidden="1"/>
    <col min="13573" max="13573" width="21.28515625" style="37" hidden="1"/>
    <col min="13574" max="13574" width="15.85546875" style="37" hidden="1"/>
    <col min="13575" max="13575" width="16.28515625" style="37" hidden="1"/>
    <col min="13576" max="13576" width="15.140625" style="37" hidden="1"/>
    <col min="13577" max="13577" width="15.5703125" style="37" hidden="1"/>
    <col min="13578" max="13826" width="9.140625" style="37" hidden="1"/>
    <col min="13827" max="13827" width="0.7109375" style="37" hidden="1"/>
    <col min="13828" max="13828" width="5.28515625" style="37" hidden="1"/>
    <col min="13829" max="13829" width="21.28515625" style="37" hidden="1"/>
    <col min="13830" max="13830" width="15.85546875" style="37" hidden="1"/>
    <col min="13831" max="13831" width="16.28515625" style="37" hidden="1"/>
    <col min="13832" max="13832" width="15.140625" style="37" hidden="1"/>
    <col min="13833" max="13833" width="15.5703125" style="37" hidden="1"/>
    <col min="13834" max="14082" width="9.140625" style="37" hidden="1"/>
    <col min="14083" max="14083" width="0.7109375" style="37" hidden="1"/>
    <col min="14084" max="14084" width="5.28515625" style="37" hidden="1"/>
    <col min="14085" max="14085" width="21.28515625" style="37" hidden="1"/>
    <col min="14086" max="14086" width="15.85546875" style="37" hidden="1"/>
    <col min="14087" max="14087" width="16.28515625" style="37" hidden="1"/>
    <col min="14088" max="14088" width="15.140625" style="37" hidden="1"/>
    <col min="14089" max="14089" width="15.5703125" style="37" hidden="1"/>
    <col min="14090" max="14338" width="9.140625" style="37" hidden="1"/>
    <col min="14339" max="14339" width="0.7109375" style="37" hidden="1"/>
    <col min="14340" max="14340" width="5.28515625" style="37" hidden="1"/>
    <col min="14341" max="14341" width="21.28515625" style="37" hidden="1"/>
    <col min="14342" max="14342" width="15.85546875" style="37" hidden="1"/>
    <col min="14343" max="14343" width="16.28515625" style="37" hidden="1"/>
    <col min="14344" max="14344" width="15.140625" style="37" hidden="1"/>
    <col min="14345" max="14345" width="15.5703125" style="37" hidden="1"/>
    <col min="14346" max="14594" width="9.140625" style="37" hidden="1"/>
    <col min="14595" max="14595" width="0.7109375" style="37" hidden="1"/>
    <col min="14596" max="14596" width="5.28515625" style="37" hidden="1"/>
    <col min="14597" max="14597" width="21.28515625" style="37" hidden="1"/>
    <col min="14598" max="14598" width="15.85546875" style="37" hidden="1"/>
    <col min="14599" max="14599" width="16.28515625" style="37" hidden="1"/>
    <col min="14600" max="14600" width="15.140625" style="37" hidden="1"/>
    <col min="14601" max="14601" width="15.5703125" style="37" hidden="1"/>
    <col min="14602" max="14850" width="9.140625" style="37" hidden="1"/>
    <col min="14851" max="14851" width="0.7109375" style="37" hidden="1"/>
    <col min="14852" max="14852" width="5.28515625" style="37" hidden="1"/>
    <col min="14853" max="14853" width="21.28515625" style="37" hidden="1"/>
    <col min="14854" max="14854" width="15.85546875" style="37" hidden="1"/>
    <col min="14855" max="14855" width="16.28515625" style="37" hidden="1"/>
    <col min="14856" max="14856" width="15.140625" style="37" hidden="1"/>
    <col min="14857" max="14857" width="15.5703125" style="37" hidden="1"/>
    <col min="14858" max="15106" width="9.140625" style="37" hidden="1"/>
    <col min="15107" max="15107" width="0.7109375" style="37" hidden="1"/>
    <col min="15108" max="15108" width="5.28515625" style="37" hidden="1"/>
    <col min="15109" max="15109" width="21.28515625" style="37" hidden="1"/>
    <col min="15110" max="15110" width="15.85546875" style="37" hidden="1"/>
    <col min="15111" max="15111" width="16.28515625" style="37" hidden="1"/>
    <col min="15112" max="15112" width="15.140625" style="37" hidden="1"/>
    <col min="15113" max="15113" width="15.5703125" style="37" hidden="1"/>
    <col min="15114" max="15362" width="9.140625" style="37" hidden="1"/>
    <col min="15363" max="15363" width="0.7109375" style="37" hidden="1"/>
    <col min="15364" max="15364" width="5.28515625" style="37" hidden="1"/>
    <col min="15365" max="15365" width="21.28515625" style="37" hidden="1"/>
    <col min="15366" max="15366" width="15.85546875" style="37" hidden="1"/>
    <col min="15367" max="15367" width="16.28515625" style="37" hidden="1"/>
    <col min="15368" max="15368" width="15.140625" style="37" hidden="1"/>
    <col min="15369" max="15369" width="15.5703125" style="37" hidden="1"/>
    <col min="15370" max="15618" width="9.140625" style="37" hidden="1"/>
    <col min="15619" max="15619" width="0.7109375" style="37" hidden="1"/>
    <col min="15620" max="15620" width="5.28515625" style="37" hidden="1"/>
    <col min="15621" max="15621" width="21.28515625" style="37" hidden="1"/>
    <col min="15622" max="15622" width="15.85546875" style="37" hidden="1"/>
    <col min="15623" max="15623" width="16.28515625" style="37" hidden="1"/>
    <col min="15624" max="15624" width="15.140625" style="37" hidden="1"/>
    <col min="15625" max="15625" width="15.5703125" style="37" hidden="1"/>
    <col min="15626" max="15874" width="9.140625" style="37" hidden="1"/>
    <col min="15875" max="15875" width="0.7109375" style="37" hidden="1"/>
    <col min="15876" max="15876" width="5.28515625" style="37" hidden="1"/>
    <col min="15877" max="15877" width="21.28515625" style="37" hidden="1"/>
    <col min="15878" max="15878" width="15.85546875" style="37" hidden="1"/>
    <col min="15879" max="15879" width="16.28515625" style="37" hidden="1"/>
    <col min="15880" max="15880" width="15.140625" style="37" hidden="1"/>
    <col min="15881" max="15881" width="15.5703125" style="37" hidden="1"/>
    <col min="15882" max="16130" width="9.140625" style="37" hidden="1"/>
    <col min="16131" max="16131" width="0.7109375" style="37" hidden="1"/>
    <col min="16132" max="16132" width="5.28515625" style="37" hidden="1"/>
    <col min="16133" max="16133" width="21.28515625" style="37" hidden="1"/>
    <col min="16134" max="16134" width="15.85546875" style="37" hidden="1"/>
    <col min="16135" max="16135" width="16.28515625" style="37" hidden="1"/>
    <col min="16136" max="16136" width="15.140625" style="37" hidden="1"/>
    <col min="16137" max="16137" width="15.5703125" style="37" hidden="1"/>
    <col min="16138" max="16384" width="9.140625" style="37" hidden="1"/>
  </cols>
  <sheetData>
    <row r="1" spans="2:9" ht="18.75" customHeight="1" thickBot="1" x14ac:dyDescent="0.3">
      <c r="C1" s="61"/>
      <c r="D1" s="62"/>
      <c r="E1" s="63"/>
      <c r="F1" s="63"/>
      <c r="G1" s="63"/>
      <c r="H1" s="63"/>
    </row>
    <row r="2" spans="2:9" ht="15" customHeight="1" thickBot="1" x14ac:dyDescent="0.3">
      <c r="B2" s="95"/>
      <c r="C2" s="91"/>
      <c r="D2" s="92"/>
      <c r="E2" s="93"/>
      <c r="F2" s="93"/>
      <c r="G2" s="93"/>
      <c r="H2" s="93"/>
      <c r="I2" s="94"/>
    </row>
    <row r="3" spans="2:9" ht="30" customHeight="1" thickBot="1" x14ac:dyDescent="0.3">
      <c r="B3" s="96"/>
      <c r="C3" s="296" t="s">
        <v>822</v>
      </c>
      <c r="D3" s="297"/>
      <c r="E3" s="297"/>
      <c r="F3" s="297"/>
      <c r="G3" s="297"/>
      <c r="H3" s="298"/>
      <c r="I3" s="98"/>
    </row>
    <row r="4" spans="2:9" ht="36.75" customHeight="1" thickBot="1" x14ac:dyDescent="0.3">
      <c r="B4" s="96"/>
      <c r="C4" s="89" t="s">
        <v>312</v>
      </c>
      <c r="D4" s="89" t="s">
        <v>525</v>
      </c>
      <c r="E4" s="90" t="s">
        <v>320</v>
      </c>
      <c r="F4" s="90" t="s">
        <v>2</v>
      </c>
      <c r="G4" s="90" t="s">
        <v>436</v>
      </c>
      <c r="H4" s="90" t="s">
        <v>321</v>
      </c>
      <c r="I4" s="98"/>
    </row>
    <row r="5" spans="2:9" ht="15" customHeight="1" x14ac:dyDescent="0.25">
      <c r="B5" s="96"/>
      <c r="C5" s="301" t="s">
        <v>565</v>
      </c>
      <c r="D5" s="302"/>
      <c r="E5" s="303" t="s">
        <v>680</v>
      </c>
      <c r="F5" s="304"/>
      <c r="G5" s="304"/>
      <c r="H5" s="305"/>
      <c r="I5" s="98"/>
    </row>
    <row r="6" spans="2:9" ht="42" customHeight="1" x14ac:dyDescent="0.25">
      <c r="B6" s="96"/>
      <c r="C6" s="103">
        <v>1</v>
      </c>
      <c r="D6" s="88" t="s">
        <v>20</v>
      </c>
      <c r="E6" s="44">
        <v>473816703.91352737</v>
      </c>
      <c r="F6" s="44">
        <v>554940942.00348449</v>
      </c>
      <c r="G6" s="44">
        <v>454609172.09154975</v>
      </c>
      <c r="H6" s="45">
        <f>SUM(E6:G6)</f>
        <v>1483366818.0085616</v>
      </c>
      <c r="I6" s="98"/>
    </row>
    <row r="7" spans="2:9" ht="42" customHeight="1" x14ac:dyDescent="0.25">
      <c r="B7" s="96"/>
      <c r="C7" s="103">
        <v>2</v>
      </c>
      <c r="D7" s="67" t="s">
        <v>677</v>
      </c>
      <c r="E7" s="44">
        <v>6420410188.4706316</v>
      </c>
      <c r="F7" s="44">
        <v>3897618819.5738463</v>
      </c>
      <c r="G7" s="44">
        <v>2355993811.4856606</v>
      </c>
      <c r="H7" s="45">
        <f>SUM(E7:G7)</f>
        <v>12674022819.530138</v>
      </c>
      <c r="I7" s="98"/>
    </row>
    <row r="8" spans="2:9" ht="42" customHeight="1" x14ac:dyDescent="0.25">
      <c r="B8" s="96"/>
      <c r="C8" s="103">
        <v>3</v>
      </c>
      <c r="D8" s="67" t="s">
        <v>678</v>
      </c>
      <c r="E8" s="44">
        <v>1593104331.3780191</v>
      </c>
      <c r="F8" s="44">
        <v>805706083.62759829</v>
      </c>
      <c r="G8" s="44">
        <v>450949522.04665864</v>
      </c>
      <c r="H8" s="45">
        <f>SUM(E8:G8)</f>
        <v>2849759937.0522757</v>
      </c>
      <c r="I8" s="98"/>
    </row>
    <row r="9" spans="2:9" ht="42" customHeight="1" x14ac:dyDescent="0.25">
      <c r="B9" s="96"/>
      <c r="C9" s="103">
        <v>4</v>
      </c>
      <c r="D9" s="67" t="s">
        <v>679</v>
      </c>
      <c r="E9" s="44">
        <v>5586795663.5243702</v>
      </c>
      <c r="F9" s="44">
        <v>9198298432.1770535</v>
      </c>
      <c r="G9" s="44">
        <v>6393252024.1323872</v>
      </c>
      <c r="H9" s="45">
        <f>SUM(E9:G9)</f>
        <v>21178346119.833809</v>
      </c>
      <c r="I9" s="98"/>
    </row>
    <row r="10" spans="2:9" ht="13.5" thickBot="1" x14ac:dyDescent="0.3">
      <c r="B10" s="96"/>
      <c r="C10" s="104"/>
      <c r="D10" s="39"/>
      <c r="E10" s="42"/>
      <c r="F10" s="42"/>
      <c r="G10" s="42"/>
      <c r="H10" s="105"/>
      <c r="I10" s="98"/>
    </row>
    <row r="11" spans="2:9" ht="33" customHeight="1" thickBot="1" x14ac:dyDescent="0.3">
      <c r="B11" s="96"/>
      <c r="C11" s="299" t="s">
        <v>3</v>
      </c>
      <c r="D11" s="300"/>
      <c r="E11" s="46">
        <f>SUM(E6:E9)</f>
        <v>14074126887.286549</v>
      </c>
      <c r="F11" s="46">
        <f>SUM(F6:F10)</f>
        <v>14456564277.381983</v>
      </c>
      <c r="G11" s="46">
        <f>SUM(G6:G10)</f>
        <v>9654804529.7562561</v>
      </c>
      <c r="H11" s="46">
        <f>SUM(H6:H9)</f>
        <v>38185495694.424789</v>
      </c>
      <c r="I11" s="98"/>
    </row>
    <row r="12" spans="2:9" ht="15" customHeight="1" thickBot="1" x14ac:dyDescent="0.3">
      <c r="B12" s="97"/>
      <c r="C12" s="100"/>
      <c r="D12" s="101"/>
      <c r="E12" s="102"/>
      <c r="F12" s="102"/>
      <c r="G12" s="102"/>
      <c r="H12" s="102"/>
      <c r="I12" s="99"/>
    </row>
    <row r="13" spans="2:9" ht="18.75" customHeight="1" x14ac:dyDescent="0.25">
      <c r="C13" s="64"/>
      <c r="D13" s="65"/>
      <c r="E13" s="66"/>
      <c r="F13" s="66"/>
      <c r="G13" s="66"/>
      <c r="H13" s="66"/>
    </row>
    <row r="14" spans="2:9" hidden="1" x14ac:dyDescent="0.25">
      <c r="C14" s="38"/>
      <c r="D14" s="39"/>
      <c r="E14" s="42"/>
      <c r="F14" s="42"/>
      <c r="G14" s="42"/>
      <c r="H14" s="42"/>
    </row>
    <row r="15" spans="2:9" hidden="1" x14ac:dyDescent="0.25">
      <c r="C15" s="38"/>
      <c r="D15" s="39"/>
      <c r="E15" s="42"/>
      <c r="F15" s="42"/>
      <c r="G15" s="42"/>
      <c r="H15" s="42"/>
    </row>
    <row r="16" spans="2:9" ht="12" hidden="1" customHeight="1" x14ac:dyDescent="0.25">
      <c r="C16" s="38"/>
      <c r="D16" s="39"/>
      <c r="E16" s="42"/>
      <c r="F16" s="42"/>
      <c r="G16" s="42"/>
      <c r="H16" s="42"/>
    </row>
    <row r="28" spans="4:4" ht="18.75" hidden="1" x14ac:dyDescent="0.25">
      <c r="D28" s="41"/>
    </row>
  </sheetData>
  <mergeCells count="4">
    <mergeCell ref="C3:H3"/>
    <mergeCell ref="C11:D11"/>
    <mergeCell ref="C5:D5"/>
    <mergeCell ref="E5:H5"/>
  </mergeCells>
  <dataValidations count="1">
    <dataValidation type="custom" allowBlank="1" showInputMessage="1" showErrorMessage="1" sqref="C6:H11">
      <formula1>" "</formula1>
    </dataValidation>
  </dataValidation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Cane.</vt:lpstr>
      <vt:lpstr>Co-gen.</vt:lpstr>
      <vt:lpstr>Ethanol.</vt:lpstr>
      <vt:lpstr>Mod.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Khanna</dc:creator>
  <cp:lastModifiedBy>HP</cp:lastModifiedBy>
  <cp:lastPrinted>2024-06-21T07:09:07Z</cp:lastPrinted>
  <dcterms:created xsi:type="dcterms:W3CDTF">2021-09-13T10:07:55Z</dcterms:created>
  <dcterms:modified xsi:type="dcterms:W3CDTF">2024-07-08T05:47:05Z</dcterms:modified>
</cp:coreProperties>
</file>