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.sanjeev\Desktop\"/>
    </mc:Choice>
  </mc:AlternateContent>
  <bookViews>
    <workbookView xWindow="0" yWindow="0" windowWidth="15525" windowHeight="11595" tabRatio="929" activeTab="1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Mod.!$B$4:$O$289</definedName>
  </definedNames>
  <calcPr calcId="162913"/>
</workbook>
</file>

<file path=xl/calcChain.xml><?xml version="1.0" encoding="utf-8"?>
<calcChain xmlns="http://schemas.openxmlformats.org/spreadsheetml/2006/main">
  <c r="M110" i="7" l="1"/>
  <c r="M159" i="7"/>
  <c r="J146" i="6"/>
  <c r="L280" i="8" l="1"/>
  <c r="K280" i="8"/>
  <c r="J280" i="8"/>
  <c r="L271" i="8"/>
  <c r="K271" i="8"/>
  <c r="J271" i="8"/>
  <c r="L237" i="8"/>
  <c r="K237" i="8"/>
  <c r="J237" i="8"/>
  <c r="L224" i="8"/>
  <c r="K224" i="8"/>
  <c r="J224" i="8"/>
  <c r="L205" i="8"/>
  <c r="K205" i="8"/>
  <c r="J205" i="8"/>
  <c r="L185" i="8"/>
  <c r="K185" i="8"/>
  <c r="J185" i="8"/>
  <c r="L169" i="8"/>
  <c r="K169" i="8"/>
  <c r="J169" i="8"/>
  <c r="L158" i="8"/>
  <c r="K158" i="8"/>
  <c r="J158" i="8"/>
  <c r="L144" i="8"/>
  <c r="K144" i="8"/>
  <c r="J144" i="8"/>
  <c r="L130" i="8"/>
  <c r="K130" i="8"/>
  <c r="J130" i="8"/>
  <c r="L94" i="8"/>
  <c r="K94" i="8"/>
  <c r="J94" i="8"/>
  <c r="L83" i="10"/>
  <c r="K83" i="10"/>
  <c r="J83" i="10"/>
  <c r="L71" i="10"/>
  <c r="K71" i="10"/>
  <c r="J71" i="10"/>
  <c r="L53" i="10"/>
  <c r="K53" i="10"/>
  <c r="J53" i="10"/>
  <c r="L36" i="10"/>
  <c r="K36" i="10"/>
  <c r="J36" i="10"/>
  <c r="L171" i="7"/>
  <c r="K171" i="7"/>
  <c r="J171" i="7"/>
  <c r="L161" i="7"/>
  <c r="K161" i="7"/>
  <c r="J161" i="7"/>
  <c r="L138" i="7"/>
  <c r="K138" i="7"/>
  <c r="J138" i="7"/>
  <c r="L124" i="7"/>
  <c r="K124" i="7"/>
  <c r="J124" i="7"/>
  <c r="L112" i="7"/>
  <c r="K112" i="7"/>
  <c r="J112" i="7"/>
  <c r="L49" i="7"/>
  <c r="K49" i="7"/>
  <c r="J49" i="7"/>
  <c r="L8" i="7"/>
  <c r="K8" i="7"/>
  <c r="J8" i="7"/>
  <c r="L156" i="6"/>
  <c r="K156" i="6"/>
  <c r="J156" i="6"/>
  <c r="L146" i="6"/>
  <c r="K146" i="6"/>
  <c r="L132" i="6"/>
  <c r="K132" i="6"/>
  <c r="J132" i="6"/>
  <c r="L122" i="6"/>
  <c r="K122" i="6"/>
  <c r="J122" i="6"/>
  <c r="L112" i="6"/>
  <c r="K112" i="6"/>
  <c r="J112" i="6"/>
  <c r="L97" i="6"/>
  <c r="K97" i="6"/>
  <c r="J97" i="6"/>
  <c r="L58" i="6"/>
  <c r="K58" i="6"/>
  <c r="J58" i="6"/>
  <c r="L46" i="6"/>
  <c r="K46" i="6"/>
  <c r="J46" i="6"/>
  <c r="L37" i="6"/>
  <c r="K37" i="6"/>
  <c r="J37" i="6"/>
  <c r="L24" i="6"/>
  <c r="K24" i="6"/>
  <c r="J24" i="6"/>
  <c r="L12" i="6"/>
  <c r="K12" i="6"/>
  <c r="J12" i="6"/>
  <c r="K272" i="8" l="1"/>
  <c r="K186" i="8"/>
  <c r="K147" i="6"/>
  <c r="K9" i="7"/>
  <c r="N94" i="8"/>
  <c r="K37" i="10"/>
  <c r="N171" i="7"/>
  <c r="K172" i="7"/>
  <c r="K98" i="6"/>
  <c r="K38" i="6"/>
  <c r="K113" i="7"/>
  <c r="N280" i="8"/>
  <c r="N271" i="8"/>
  <c r="K225" i="8"/>
  <c r="K206" i="8"/>
  <c r="K84" i="10"/>
  <c r="N83" i="10"/>
  <c r="K133" i="6"/>
  <c r="K123" i="6"/>
  <c r="K47" i="6"/>
  <c r="K13" i="6"/>
  <c r="K54" i="10"/>
  <c r="K25" i="6"/>
  <c r="N169" i="8"/>
  <c r="N8" i="7"/>
  <c r="K131" i="8"/>
  <c r="K145" i="8"/>
  <c r="N185" i="8"/>
  <c r="K159" i="8"/>
  <c r="N158" i="8"/>
  <c r="N130" i="8"/>
  <c r="N53" i="10"/>
  <c r="N161" i="7"/>
  <c r="N138" i="7"/>
  <c r="N237" i="8"/>
  <c r="N205" i="8"/>
  <c r="N144" i="8"/>
  <c r="N71" i="10"/>
  <c r="K72" i="10"/>
  <c r="N112" i="7"/>
  <c r="N49" i="7"/>
  <c r="K59" i="6"/>
  <c r="N224" i="8"/>
  <c r="N124" i="7"/>
  <c r="K157" i="6"/>
  <c r="K113" i="6"/>
  <c r="K238" i="8"/>
  <c r="K170" i="8"/>
  <c r="N36" i="10"/>
  <c r="K50" i="7"/>
  <c r="K125" i="7"/>
  <c r="K139" i="7"/>
  <c r="K162" i="7"/>
  <c r="K95" i="8"/>
  <c r="N156" i="6" l="1"/>
  <c r="N146" i="6"/>
  <c r="N132" i="6"/>
  <c r="N122" i="6"/>
  <c r="N112" i="6"/>
  <c r="N97" i="6" l="1"/>
  <c r="N58" i="6"/>
  <c r="N46" i="6"/>
  <c r="N37" i="6"/>
  <c r="N24" i="6"/>
  <c r="N12" i="6"/>
  <c r="J161" i="6" l="1"/>
  <c r="L161" i="6"/>
  <c r="K161" i="6"/>
  <c r="K162" i="6" l="1"/>
  <c r="M161" i="6" l="1"/>
  <c r="M269" i="8" l="1"/>
  <c r="M268" i="8"/>
  <c r="M267" i="8"/>
  <c r="M266" i="8"/>
  <c r="M222" i="8"/>
  <c r="M156" i="8"/>
  <c r="M155" i="8"/>
  <c r="M154" i="8"/>
  <c r="M128" i="8"/>
  <c r="M92" i="8"/>
  <c r="M91" i="8"/>
  <c r="M34" i="10" l="1"/>
  <c r="M33" i="10"/>
  <c r="M32" i="10"/>
  <c r="M154" i="6" l="1"/>
  <c r="M153" i="6"/>
  <c r="M144" i="6"/>
  <c r="M143" i="6"/>
  <c r="M130" i="6"/>
  <c r="M129" i="6"/>
  <c r="M107" i="6"/>
  <c r="M91" i="6"/>
  <c r="M78" i="6"/>
  <c r="M77" i="6"/>
  <c r="M76" i="6"/>
  <c r="M71" i="6"/>
  <c r="M33" i="6"/>
  <c r="M21" i="6"/>
  <c r="M203" i="8" l="1"/>
  <c r="M182" i="8"/>
  <c r="M49" i="8"/>
  <c r="M48" i="8"/>
  <c r="M27" i="8"/>
  <c r="M26" i="8"/>
  <c r="M25" i="8"/>
  <c r="M64" i="7" l="1"/>
  <c r="M73" i="7" l="1"/>
  <c r="M72" i="7"/>
  <c r="M71" i="7"/>
  <c r="M23" i="7"/>
  <c r="M22" i="7"/>
  <c r="M21" i="7"/>
  <c r="M19" i="7"/>
  <c r="M18" i="7"/>
  <c r="M17" i="7"/>
  <c r="M20" i="6"/>
  <c r="M31" i="6"/>
  <c r="M44" i="10" l="1"/>
  <c r="M43" i="10"/>
  <c r="M9" i="10"/>
  <c r="M20" i="10"/>
  <c r="M19" i="10"/>
  <c r="M18" i="10"/>
  <c r="M16" i="10"/>
  <c r="M15" i="10"/>
  <c r="M14" i="10"/>
  <c r="M157" i="7" l="1"/>
  <c r="M158" i="7" l="1"/>
  <c r="M263" i="8" l="1"/>
  <c r="M126" i="8"/>
  <c r="M262" i="8" l="1"/>
  <c r="M261" i="8"/>
  <c r="M264" i="8"/>
  <c r="M26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68" i="10" l="1"/>
  <c r="M62" i="7" l="1"/>
  <c r="M63" i="7"/>
  <c r="M92" i="7"/>
  <c r="M99" i="7"/>
  <c r="M98" i="7"/>
  <c r="M69" i="7"/>
  <c r="M90" i="7"/>
  <c r="M89" i="7"/>
  <c r="M82" i="7"/>
  <c r="M81" i="7"/>
  <c r="M76" i="7"/>
  <c r="M74" i="7"/>
  <c r="M78" i="7"/>
  <c r="M109" i="7" l="1"/>
  <c r="M44" i="7" l="1"/>
  <c r="M45" i="7"/>
  <c r="M245" i="8" l="1"/>
  <c r="M246" i="8"/>
  <c r="M247" i="8"/>
  <c r="M248" i="8"/>
  <c r="M249" i="8"/>
  <c r="M250" i="8"/>
  <c r="M251" i="8"/>
  <c r="M259" i="8"/>
  <c r="M260" i="8"/>
  <c r="M232" i="8"/>
  <c r="M233" i="8"/>
  <c r="M234" i="8"/>
  <c r="M235" i="8"/>
  <c r="M213" i="8"/>
  <c r="M214" i="8"/>
  <c r="M215" i="8"/>
  <c r="M216" i="8"/>
  <c r="M217" i="8"/>
  <c r="M218" i="8"/>
  <c r="M219" i="8"/>
  <c r="M220" i="8"/>
  <c r="M221" i="8"/>
  <c r="M193" i="8"/>
  <c r="M194" i="8"/>
  <c r="M195" i="8"/>
  <c r="M196" i="8"/>
  <c r="M197" i="8"/>
  <c r="M198" i="8"/>
  <c r="M199" i="8"/>
  <c r="M200" i="8"/>
  <c r="M201" i="8"/>
  <c r="M202" i="8"/>
  <c r="M178" i="8"/>
  <c r="M179" i="8"/>
  <c r="M180" i="8"/>
  <c r="M181" i="8"/>
  <c r="M166" i="8"/>
  <c r="M167" i="8"/>
  <c r="M152" i="8"/>
  <c r="M153" i="8"/>
  <c r="M138" i="8"/>
  <c r="M139" i="8"/>
  <c r="M140" i="8"/>
  <c r="M141" i="8"/>
  <c r="M142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7" i="8"/>
  <c r="M169" i="7" l="1"/>
  <c r="M153" i="7"/>
  <c r="M154" i="7"/>
  <c r="M155" i="7"/>
  <c r="M156" i="7"/>
  <c r="M151" i="7"/>
  <c r="M152" i="7"/>
  <c r="M149" i="7"/>
  <c r="M150" i="7"/>
  <c r="M145" i="7"/>
  <c r="M146" i="7"/>
  <c r="M136" i="7"/>
  <c r="M135" i="7"/>
  <c r="M120" i="7"/>
  <c r="M121" i="7"/>
  <c r="M122" i="7"/>
  <c r="M80" i="7"/>
  <c r="M105" i="7"/>
  <c r="M75" i="7"/>
  <c r="M85" i="7"/>
  <c r="M70" i="7"/>
  <c r="M100" i="7"/>
  <c r="M101" i="7"/>
  <c r="M66" i="7"/>
  <c r="M67" i="7"/>
  <c r="M93" i="7"/>
  <c r="M94" i="7"/>
  <c r="M106" i="7"/>
  <c r="M107" i="7"/>
  <c r="M97" i="7"/>
  <c r="M108" i="7"/>
  <c r="M91" i="7"/>
  <c r="M79" i="7"/>
  <c r="M102" i="7"/>
  <c r="M103" i="7"/>
  <c r="M95" i="7"/>
  <c r="M96" i="7"/>
  <c r="M104" i="7"/>
  <c r="M83" i="7"/>
  <c r="M84" i="7"/>
  <c r="M58" i="7"/>
  <c r="M59" i="7"/>
  <c r="M87" i="7"/>
  <c r="M88" i="7"/>
  <c r="M65" i="7"/>
  <c r="M77" i="7"/>
  <c r="M86" i="7"/>
  <c r="M68" i="7"/>
  <c r="M60" i="7"/>
  <c r="M61" i="7"/>
  <c r="M31" i="7"/>
  <c r="M32" i="7"/>
  <c r="M33" i="7"/>
  <c r="M26" i="7"/>
  <c r="M34" i="7"/>
  <c r="M36" i="7"/>
  <c r="M37" i="7"/>
  <c r="M15" i="7"/>
  <c r="M16" i="7"/>
  <c r="M35" i="7"/>
  <c r="M46" i="7"/>
  <c r="M47" i="7"/>
  <c r="M20" i="7"/>
  <c r="M40" i="7"/>
  <c r="M41" i="7"/>
  <c r="M42" i="7"/>
  <c r="M43" i="7"/>
  <c r="M30" i="7"/>
  <c r="M38" i="7"/>
  <c r="M39" i="7"/>
  <c r="M24" i="7"/>
  <c r="M25" i="7"/>
  <c r="M28" i="7"/>
  <c r="M29" i="7"/>
  <c r="M27" i="7"/>
  <c r="M244" i="8" l="1"/>
  <c r="M27" i="10" l="1"/>
  <c r="M231" i="8" l="1"/>
  <c r="M212" i="8"/>
  <c r="M192" i="8"/>
  <c r="M165" i="8"/>
  <c r="M151" i="8"/>
  <c r="M137" i="8"/>
  <c r="M101" i="8"/>
  <c r="M80" i="10"/>
  <c r="M79" i="10"/>
  <c r="M78" i="10"/>
  <c r="M24" i="10"/>
  <c r="M22" i="10"/>
  <c r="M7" i="10"/>
  <c r="M6" i="10"/>
  <c r="M168" i="7"/>
  <c r="M171" i="7" s="1"/>
  <c r="O171" i="7" s="1"/>
  <c r="M131" i="7"/>
  <c r="M119" i="7"/>
  <c r="M124" i="7" s="1"/>
  <c r="O124" i="7" s="1"/>
  <c r="M6" i="7"/>
  <c r="M8" i="7" s="1"/>
  <c r="O8" i="7" s="1"/>
  <c r="M142" i="6"/>
  <c r="M141" i="6"/>
  <c r="M140" i="6"/>
  <c r="M139" i="6"/>
  <c r="M120" i="6"/>
  <c r="M119" i="6"/>
  <c r="M110" i="6"/>
  <c r="M109" i="6"/>
  <c r="M108" i="6"/>
  <c r="M106" i="6"/>
  <c r="M105" i="6"/>
  <c r="M104" i="6"/>
  <c r="M95" i="6"/>
  <c r="M94" i="6"/>
  <c r="M93" i="6"/>
  <c r="M92" i="6"/>
  <c r="M90" i="6"/>
  <c r="M89" i="6"/>
  <c r="M88" i="6"/>
  <c r="M87" i="6"/>
  <c r="M86" i="6"/>
  <c r="M85" i="6"/>
  <c r="M84" i="6"/>
  <c r="M83" i="6"/>
  <c r="M82" i="6"/>
  <c r="M81" i="6"/>
  <c r="M80" i="6"/>
  <c r="M79" i="6"/>
  <c r="M75" i="6"/>
  <c r="M74" i="6"/>
  <c r="M73" i="6"/>
  <c r="M72" i="6"/>
  <c r="M70" i="6"/>
  <c r="M69" i="6"/>
  <c r="M68" i="6"/>
  <c r="M66" i="6"/>
  <c r="M65" i="6"/>
  <c r="M56" i="6"/>
  <c r="M55" i="6"/>
  <c r="M54" i="6"/>
  <c r="M53" i="6"/>
  <c r="M44" i="6"/>
  <c r="M46" i="6" s="1"/>
  <c r="O46" i="6" s="1"/>
  <c r="M35" i="6"/>
  <c r="M34" i="6"/>
  <c r="M32" i="6"/>
  <c r="M22" i="6"/>
  <c r="M19" i="6"/>
  <c r="M10" i="6"/>
  <c r="M9" i="6"/>
  <c r="M8" i="6"/>
  <c r="M7" i="6"/>
  <c r="M6" i="6"/>
  <c r="M146" i="6" l="1"/>
  <c r="O146" i="6" s="1"/>
  <c r="M122" i="6"/>
  <c r="O122" i="6" s="1"/>
  <c r="M237" i="8"/>
  <c r="O237" i="8" s="1"/>
  <c r="M169" i="8"/>
  <c r="O169" i="8" s="1"/>
  <c r="M224" i="8"/>
  <c r="O224" i="8" s="1"/>
  <c r="M205" i="8"/>
  <c r="O205" i="8" s="1"/>
  <c r="M144" i="8"/>
  <c r="O144" i="8" s="1"/>
  <c r="M158" i="8"/>
  <c r="O158" i="8" s="1"/>
  <c r="M130" i="8"/>
  <c r="O130" i="8" s="1"/>
  <c r="M58" i="6"/>
  <c r="O58" i="6" s="1"/>
  <c r="M37" i="6"/>
  <c r="O37" i="6" s="1"/>
  <c r="M12" i="6"/>
  <c r="O12" i="6" s="1"/>
  <c r="M112" i="6"/>
  <c r="O112" i="6" s="1"/>
  <c r="M132" i="6"/>
  <c r="O132" i="6" s="1"/>
  <c r="M24" i="6"/>
  <c r="O24" i="6" s="1"/>
  <c r="M156" i="6" l="1"/>
  <c r="O156" i="6" s="1"/>
  <c r="M67" i="6" l="1"/>
  <c r="M97" i="6" s="1"/>
  <c r="O97" i="6" s="1"/>
  <c r="H6" i="20" l="1"/>
  <c r="M177" i="8" l="1"/>
  <c r="M176" i="8" l="1"/>
  <c r="M56" i="7" l="1"/>
  <c r="M134" i="7" l="1"/>
  <c r="M49" i="7"/>
  <c r="O49" i="7" s="1"/>
  <c r="M148" i="7" l="1"/>
  <c r="M133" i="7"/>
  <c r="M57" i="7"/>
  <c r="M132" i="7" l="1"/>
  <c r="M138" i="7" s="1"/>
  <c r="O138" i="7" s="1"/>
  <c r="M147" i="7" l="1"/>
  <c r="M161" i="7" s="1"/>
  <c r="O161" i="7" s="1"/>
  <c r="L176" i="7" l="1"/>
  <c r="K176" i="7"/>
  <c r="M112" i="7" l="1"/>
  <c r="O112" i="7" s="1"/>
  <c r="K177" i="7"/>
  <c r="J176" i="7" l="1"/>
  <c r="M176" i="7" l="1"/>
  <c r="H7" i="20" l="1"/>
  <c r="K281" i="8" l="1"/>
  <c r="K282" i="8" l="1"/>
  <c r="M278" i="8"/>
  <c r="M280" i="8" s="1"/>
  <c r="O280" i="8" s="1"/>
  <c r="M257" i="8"/>
  <c r="M253" i="8" l="1"/>
  <c r="M183" i="8" l="1"/>
  <c r="M185" i="8" s="1"/>
  <c r="O185" i="8" s="1"/>
  <c r="M256" i="8"/>
  <c r="M254" i="8" l="1"/>
  <c r="M252" i="8" l="1"/>
  <c r="M258" i="8" l="1"/>
  <c r="M255" i="8" l="1"/>
  <c r="M271" i="8" s="1"/>
  <c r="O271" i="8" s="1"/>
  <c r="L286" i="8" l="1"/>
  <c r="M94" i="8" l="1"/>
  <c r="O94" i="8" s="1"/>
  <c r="K286" i="8"/>
  <c r="J286" i="8" l="1"/>
  <c r="K287" i="8"/>
  <c r="M286" i="8" l="1"/>
  <c r="H9" i="20" l="1"/>
  <c r="M25" i="10" l="1"/>
  <c r="M30" i="10" l="1"/>
  <c r="M50" i="10"/>
  <c r="M65" i="10"/>
  <c r="M51" i="10"/>
  <c r="M28" i="10" l="1"/>
  <c r="M69" i="10"/>
  <c r="M31" i="10"/>
  <c r="M49" i="10"/>
  <c r="M47" i="10" l="1"/>
  <c r="M46" i="10"/>
  <c r="M81" i="10" l="1"/>
  <c r="M10" i="10"/>
  <c r="M83" i="10" l="1"/>
  <c r="O83" i="10" s="1"/>
  <c r="M45" i="10"/>
  <c r="M61" i="10" l="1"/>
  <c r="M21" i="10"/>
  <c r="M8" i="10" l="1"/>
  <c r="M48" i="10"/>
  <c r="M53" i="10" s="1"/>
  <c r="O53" i="10" s="1"/>
  <c r="M26" i="10" l="1"/>
  <c r="M64" i="10" l="1"/>
  <c r="M13" i="10"/>
  <c r="M29" i="10"/>
  <c r="M11" i="10" l="1"/>
  <c r="M67" i="10"/>
  <c r="M60" i="10"/>
  <c r="M17" i="10"/>
  <c r="M66" i="10" l="1"/>
  <c r="M12" i="10"/>
  <c r="M63" i="10" l="1"/>
  <c r="M23" i="10" l="1"/>
  <c r="M36" i="10" s="1"/>
  <c r="O36" i="10" s="1"/>
  <c r="L88" i="10" l="1"/>
  <c r="G11" i="20" s="1"/>
  <c r="K88" i="10" l="1"/>
  <c r="F11" i="20" l="1"/>
  <c r="K89" i="10"/>
  <c r="M62" i="10"/>
  <c r="M71" i="10" l="1"/>
  <c r="O71" i="10" s="1"/>
  <c r="J88" i="10"/>
  <c r="M88" i="10" l="1"/>
  <c r="H8" i="20" l="1"/>
  <c r="H11" i="20" s="1"/>
  <c r="E11" i="20"/>
</calcChain>
</file>

<file path=xl/sharedStrings.xml><?xml version="1.0" encoding="utf-8"?>
<sst xmlns="http://schemas.openxmlformats.org/spreadsheetml/2006/main" count="2574" uniqueCount="1089">
  <si>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</si>
  <si>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</si>
  <si>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</si>
  <si>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</si>
  <si>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</si>
  <si>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</si>
  <si>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</si>
  <si>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</si>
  <si>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</si>
  <si>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</si>
  <si>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</si>
  <si>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</si>
  <si>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</si>
  <si>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</si>
  <si>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</si>
  <si>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</si>
  <si>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</si>
  <si>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</si>
  <si>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</si>
  <si>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</si>
  <si>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</si>
  <si>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</si>
  <si>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</si>
  <si>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</si>
  <si>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</si>
  <si>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</si>
  <si>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</si>
  <si>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</si>
  <si>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</si>
  <si>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</si>
  <si>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</si>
  <si>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</si>
  <si>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</si>
  <si>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</si>
  <si>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</si>
  <si>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</si>
  <si>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</si>
  <si>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</si>
  <si>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</si>
  <si>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</si>
  <si>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</si>
  <si>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</si>
  <si>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</si>
  <si>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</si>
  <si>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</si>
  <si>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</si>
  <si>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</si>
  <si>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</si>
  <si>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</si>
  <si>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</si>
  <si>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</si>
  <si>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</si>
  <si>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</si>
  <si>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</si>
  <si>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</si>
  <si>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</si>
  <si>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</si>
  <si>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</si>
  <si>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</si>
  <si>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</si>
  <si>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</si>
  <si>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</si>
  <si>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</si>
  <si>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</si>
  <si>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</si>
  <si>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</si>
  <si>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</si>
  <si>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</si>
  <si>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</si>
  <si>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</si>
  <si>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</si>
  <si>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</si>
  <si>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</si>
  <si>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</si>
  <si>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</si>
  <si>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</si>
  <si>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</si>
  <si>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</si>
  <si>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</si>
  <si>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</si>
  <si>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</si>
  <si>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</si>
  <si>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</si>
  <si>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</si>
  <si>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</si>
  <si>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</si>
  <si>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</si>
  <si>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</si>
  <si>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</si>
  <si>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</si>
  <si>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</si>
  <si>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</si>
  <si>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</si>
  <si>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</si>
  <si>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</si>
  <si>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</si>
  <si>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</si>
  <si>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</si>
  <si>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</si>
  <si>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</si>
  <si>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</si>
  <si>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</si>
  <si>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</si>
  <si>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</si>
  <si>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</si>
  <si>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</si>
  <si>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</si>
  <si>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</si>
  <si>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</si>
  <si>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</si>
  <si>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</si>
  <si>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</si>
  <si>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</si>
  <si>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</si>
  <si>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</si>
  <si>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</si>
  <si>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</si>
  <si>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</si>
  <si>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</si>
  <si>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</si>
  <si>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</si>
  <si>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</si>
  <si>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</si>
  <si>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</si>
  <si>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</si>
  <si>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</si>
  <si>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</si>
  <si>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</si>
  <si>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</si>
  <si>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</si>
  <si>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</si>
  <si>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</si>
  <si>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</si>
  <si>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</si>
  <si>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</si>
  <si>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</si>
  <si>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</si>
  <si>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</si>
  <si>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</si>
  <si>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</si>
  <si>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</si>
  <si>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</si>
  <si>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</si>
  <si>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</si>
  <si>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</si>
  <si>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</si>
  <si>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</si>
  <si>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</si>
  <si>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</si>
  <si>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</si>
  <si>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</si>
  <si>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</si>
  <si>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</si>
  <si>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</si>
  <si>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</si>
  <si>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</si>
  <si>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</si>
  <si>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</si>
  <si>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</si>
  <si>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</si>
  <si>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</si>
  <si>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</si>
  <si>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</si>
  <si>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</si>
  <si>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</si>
  <si>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</si>
  <si>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</si>
  <si>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</si>
  <si>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</si>
  <si>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</si>
  <si>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</si>
  <si>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</si>
  <si>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</si>
  <si>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</si>
  <si>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</si>
  <si>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</si>
  <si>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</si>
  <si>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</si>
  <si>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</si>
  <si>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</si>
  <si>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</si>
  <si>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</si>
  <si>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</si>
  <si>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</si>
  <si>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</si>
  <si>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</si>
  <si>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</si>
  <si>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</si>
  <si>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</si>
  <si>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</si>
  <si>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</si>
  <si>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</si>
  <si>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</si>
  <si>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</si>
  <si>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</si>
  <si>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</si>
  <si>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</si>
  <si>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</si>
  <si>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</si>
  <si>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</si>
  <si>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</si>
  <si>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</si>
  <si>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</si>
  <si>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</si>
  <si>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</si>
  <si>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</si>
  <si>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</si>
  <si>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</si>
  <si>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</si>
  <si>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</si>
  <si>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</si>
  <si>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</si>
  <si>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</si>
  <si>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</si>
  <si>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</si>
  <si>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</si>
  <si>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</si>
  <si>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</si>
  <si>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</si>
  <si>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</si>
  <si>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</si>
  <si>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</si>
  <si>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</si>
  <si>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</si>
  <si>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</si>
  <si>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</si>
  <si>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</si>
  <si>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</si>
  <si>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</si>
  <si>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</si>
  <si>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</si>
  <si>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</si>
  <si>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</si>
  <si>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</si>
  <si>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</si>
  <si>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</si>
  <si>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</si>
  <si>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</si>
  <si>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</si>
  <si>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</si>
  <si>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</si>
  <si>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</si>
  <si>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</si>
  <si>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</si>
  <si>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</si>
  <si>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</si>
  <si>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</si>
  <si>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</si>
  <si>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</si>
  <si>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</si>
  <si>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</si>
  <si>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</si>
  <si>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</si>
  <si>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</si>
  <si>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</si>
  <si>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</si>
  <si>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</si>
  <si>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</si>
  <si>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</si>
  <si>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</si>
  <si>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</si>
  <si>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</si>
  <si>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</si>
  <si>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</si>
  <si>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</si>
  <si>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</si>
  <si>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</si>
  <si>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</si>
  <si>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</si>
  <si>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</si>
  <si>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</si>
  <si>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</si>
  <si>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</si>
  <si>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</si>
  <si>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</si>
  <si>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</si>
  <si>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</si>
  <si>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</si>
  <si>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</si>
  <si>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</si>
  <si>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</si>
  <si>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</si>
  <si>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</si>
  <si>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</si>
  <si>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</si>
  <si>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</si>
  <si>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</si>
  <si>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</si>
  <si>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</si>
  <si>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</si>
  <si>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</si>
  <si>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</si>
  <si>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</si>
  <si>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</si>
  <si>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</si>
  <si>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</si>
  <si>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</si>
  <si>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</si>
  <si>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</si>
  <si>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</si>
  <si>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</si>
  <si>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</si>
  <si>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</si>
  <si>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</si>
  <si>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</si>
  <si>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</si>
  <si>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</si>
  <si>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</si>
  <si>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</si>
  <si>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</si>
  <si>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</si>
  <si>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</si>
  <si>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</si>
  <si>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</si>
  <si>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</si>
  <si>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</si>
  <si>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</si>
  <si>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</si>
  <si>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</si>
  <si>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</si>
  <si>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</si>
  <si>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</si>
  <si>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</si>
  <si>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</si>
  <si>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</si>
  <si>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</si>
  <si>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</si>
  <si>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</si>
  <si>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</si>
  <si>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</si>
  <si>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</si>
  <si>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</si>
  <si>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</si>
  <si>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</si>
  <si>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</si>
  <si>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</si>
  <si>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</si>
  <si>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</si>
  <si>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</si>
  <si>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</si>
  <si>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</si>
  <si>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</si>
  <si>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</si>
  <si>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</si>
  <si>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</si>
  <si>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</si>
  <si>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</si>
  <si>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</si>
  <si>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</si>
  <si>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</si>
  <si>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</si>
  <si>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</si>
  <si>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</si>
  <si>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</si>
  <si>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</si>
  <si>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</si>
  <si>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</si>
  <si>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</si>
  <si>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</si>
  <si>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</si>
  <si>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</si>
  <si>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</si>
  <si>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</si>
  <si>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</si>
  <si>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</si>
  <si>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</si>
  <si>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</si>
  <si>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</si>
  <si>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</si>
  <si>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</si>
  <si>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</si>
  <si>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</si>
  <si>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</si>
  <si>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</si>
  <si>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</si>
  <si>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</si>
  <si>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</si>
  <si>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</si>
  <si>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</si>
  <si>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</si>
  <si>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</si>
  <si>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</si>
  <si>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</si>
  <si>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</si>
  <si>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</si>
  <si>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</si>
  <si>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</si>
  <si>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</si>
  <si>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</si>
  <si>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</si>
  <si>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</si>
  <si>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</si>
  <si>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</si>
  <si>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</si>
  <si>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</si>
  <si>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</si>
  <si>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</si>
  <si>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</si>
  <si>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</si>
  <si>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</si>
  <si>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</si>
  <si>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</si>
  <si>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</si>
  <si>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</si>
  <si>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</si>
  <si>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</si>
  <si>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</si>
  <si>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</si>
  <si>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</si>
  <si>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</si>
  <si>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</si>
  <si>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</si>
  <si>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</si>
  <si>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</si>
  <si>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</si>
  <si>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</si>
  <si>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</si>
  <si>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</si>
  <si>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</si>
  <si>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</si>
  <si>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</si>
  <si>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</si>
  <si>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</si>
  <si>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</si>
  <si>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</si>
  <si>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</si>
  <si>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</si>
  <si>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</si>
  <si>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</si>
  <si>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</si>
  <si>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</si>
  <si>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</si>
  <si>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</si>
  <si>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</si>
  <si>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</si>
  <si>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</si>
  <si>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</si>
  <si>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</si>
  <si>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</si>
  <si>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</si>
  <si>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</si>
  <si>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</si>
  <si>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</si>
  <si>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</si>
  <si>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</si>
  <si>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</si>
  <si>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</si>
  <si>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</si>
  <si>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</si>
  <si>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</si>
  <si>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</si>
  <si>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</si>
  <si>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</si>
  <si>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</si>
  <si>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</si>
  <si>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</si>
  <si>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</si>
  <si>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</si>
  <si>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</si>
  <si>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</si>
  <si>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</si>
  <si>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</si>
  <si>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</si>
  <si>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</si>
  <si>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</si>
  <si>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</si>
  <si>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</si>
  <si>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</si>
  <si>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</si>
  <si>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</si>
  <si>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</si>
  <si>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</si>
  <si>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</si>
  <si>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</si>
  <si>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</si>
  <si>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</si>
  <si>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</si>
  <si>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</si>
  <si>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</si>
  <si>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</si>
  <si>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</si>
  <si>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</si>
  <si>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</si>
  <si>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</si>
  <si>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</si>
  <si>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</si>
  <si>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</si>
  <si>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</si>
  <si>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</si>
  <si>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</si>
  <si>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</si>
  <si>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</si>
  <si>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</si>
  <si>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</si>
  <si>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</si>
  <si>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</si>
  <si>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</si>
  <si>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</si>
  <si>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</si>
  <si>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</si>
  <si>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</si>
  <si>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</si>
  <si>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</si>
  <si>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</si>
  <si>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</si>
  <si>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</si>
  <si>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</si>
  <si>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</si>
  <si>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</si>
  <si>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</si>
  <si>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</si>
  <si>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</si>
  <si>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</si>
  <si>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</si>
  <si>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</si>
  <si>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</si>
  <si>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</si>
  <si>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</si>
  <si>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</si>
  <si>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</si>
  <si>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</si>
  <si>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</si>
  <si>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</si>
  <si>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</si>
  <si>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</si>
  <si>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</si>
  <si>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</si>
  <si>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</si>
  <si>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</si>
  <si>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</si>
  <si>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</si>
  <si>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</si>
  <si>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</si>
  <si>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</si>
  <si>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</si>
  <si>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</si>
  <si>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</si>
  <si>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</si>
  <si>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</si>
  <si>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</si>
  <si>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</si>
  <si>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</si>
  <si>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</si>
  <si>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</si>
  <si>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</si>
  <si>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</si>
  <si>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</si>
  <si>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</si>
  <si>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</si>
  <si>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</si>
  <si>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</si>
  <si>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</si>
  <si>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</si>
  <si>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</si>
  <si>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</si>
  <si>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</si>
  <si>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</si>
  <si>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</si>
  <si>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</si>
  <si>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</si>
  <si>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</si>
  <si>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</si>
  <si>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</si>
  <si>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</si>
  <si>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</si>
  <si>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</si>
  <si>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</si>
  <si>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</si>
  <si>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</si>
  <si>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</si>
  <si>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</si>
  <si>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</si>
  <si>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</si>
  <si>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</si>
  <si>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</si>
  <si>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</si>
  <si>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</si>
  <si>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</si>
  <si>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</si>
  <si>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</si>
  <si>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</si>
  <si>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</si>
  <si>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</si>
  <si>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</si>
  <si>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</si>
  <si>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</si>
  <si>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</si>
  <si>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</si>
  <si>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</si>
  <si>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</si>
  <si>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</si>
  <si>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</si>
  <si>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</si>
  <si>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</si>
  <si>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</si>
  <si>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</si>
  <si>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</si>
  <si>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</si>
  <si>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</si>
  <si>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</si>
  <si>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</si>
  <si>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</si>
  <si>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</si>
  <si>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</si>
  <si>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</si>
  <si>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</si>
  <si>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</si>
  <si>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</si>
  <si>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</si>
  <si>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</si>
  <si>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</si>
  <si>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</si>
  <si>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</si>
  <si>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</si>
  <si>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</si>
  <si>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</si>
  <si>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</si>
  <si>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</si>
  <si>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</si>
  <si>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</si>
  <si>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</si>
  <si>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</si>
  <si>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</si>
  <si>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</si>
  <si>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</si>
  <si>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</si>
  <si>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</si>
  <si>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</si>
  <si>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</si>
  <si>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</si>
  <si>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</si>
  <si>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</si>
  <si>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</si>
  <si>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</si>
  <si>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</si>
  <si>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</si>
  <si>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</si>
  <si>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</si>
  <si>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</si>
  <si>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</si>
  <si>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</si>
  <si>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</si>
  <si>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</si>
  <si>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</si>
  <si>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</si>
  <si>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</si>
  <si>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</si>
  <si>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</si>
  <si>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</si>
  <si>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</si>
  <si>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</si>
  <si>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</si>
  <si>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</si>
  <si>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</si>
  <si>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</si>
  <si>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</si>
  <si>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</si>
  <si>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</si>
  <si>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</si>
  <si>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</si>
  <si>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</si>
  <si>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</si>
  <si>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</si>
  <si>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</si>
  <si>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</si>
  <si>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</si>
  <si>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</si>
  <si>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</si>
  <si>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</si>
  <si>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</si>
  <si>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</si>
  <si>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</si>
  <si>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</si>
  <si>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</si>
  <si>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</si>
  <si>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</si>
  <si>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</si>
  <si>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</si>
  <si>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</si>
  <si>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</si>
  <si>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</si>
  <si>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</si>
  <si>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</si>
  <si>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</si>
  <si>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</si>
  <si>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</si>
  <si>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</si>
  <si>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</si>
  <si>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</si>
  <si>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</si>
  <si>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</si>
  <si>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</si>
  <si>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</si>
  <si>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</si>
  <si>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</si>
  <si>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</si>
  <si>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</si>
  <si>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</si>
  <si>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</si>
  <si>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</si>
  <si>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</si>
  <si>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</si>
  <si>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</si>
  <si>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</si>
  <si>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</si>
  <si>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</si>
  <si>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</si>
  <si>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</si>
  <si>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</si>
  <si>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</si>
  <si>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</si>
  <si>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</si>
  <si>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</si>
  <si>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</si>
  <si>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</si>
  <si>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</si>
  <si>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</si>
  <si>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</si>
  <si>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</si>
  <si>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</si>
  <si>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</si>
  <si>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</si>
  <si>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</si>
  <si>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</si>
  <si>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</si>
  <si>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</si>
  <si>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</si>
  <si>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</si>
  <si>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</si>
  <si>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</si>
  <si>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</si>
  <si>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</si>
  <si>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</si>
  <si>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</si>
  <si>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</si>
  <si>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</si>
  <si>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</si>
  <si>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</si>
  <si>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</si>
  <si>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</si>
  <si>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</si>
  <si>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</si>
  <si>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</si>
  <si>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</si>
  <si>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</si>
  <si>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</si>
  <si>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</si>
  <si>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</si>
  <si>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</si>
  <si>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</si>
  <si>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</si>
  <si>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</si>
  <si>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</si>
  <si>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</si>
  <si>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</si>
  <si>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</si>
  <si>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</si>
  <si>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</si>
  <si>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</si>
  <si>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</si>
  <si>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</si>
  <si>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</si>
  <si>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</si>
  <si>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</si>
  <si>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</si>
  <si>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</si>
  <si>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</si>
  <si>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</si>
  <si>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</si>
  <si>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</si>
  <si>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</si>
  <si>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</si>
  <si>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</si>
  <si>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</si>
  <si>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</si>
  <si>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</si>
  <si>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</si>
  <si>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</si>
  <si>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</si>
  <si>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</si>
  <si>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</si>
  <si>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</si>
  <si>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</si>
  <si>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</si>
  <si>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</si>
  <si>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</si>
  <si>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</si>
  <si>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</si>
  <si>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</si>
  <si>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</si>
  <si>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</si>
  <si>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</si>
  <si>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</si>
  <si>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</si>
  <si>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</si>
  <si>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</si>
  <si>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</si>
  <si>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</si>
  <si>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</si>
  <si>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</si>
  <si>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</si>
  <si>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</si>
  <si>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</si>
  <si>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</si>
  <si>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</si>
  <si>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</si>
  <si>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</si>
  <si>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</si>
  <si>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</si>
  <si>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</si>
  <si>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</si>
  <si>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</si>
  <si>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</si>
  <si>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</si>
  <si>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</si>
  <si>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</si>
  <si>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</si>
  <si>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</si>
  <si>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</si>
  <si>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</si>
  <si>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</si>
  <si>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</si>
  <si>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</si>
  <si>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</si>
  <si>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</si>
  <si>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</si>
  <si>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</si>
  <si>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</si>
  <si>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</si>
  <si>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</si>
  <si>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</si>
  <si>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</si>
  <si>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</si>
  <si>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</si>
  <si>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</si>
  <si>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</si>
  <si>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</si>
  <si>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</si>
  <si>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</si>
  <si>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</si>
  <si>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</si>
  <si>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</si>
  <si>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</si>
  <si>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</si>
  <si>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</si>
  <si>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</si>
  <si>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</si>
  <si>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</si>
  <si>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</si>
  <si>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</si>
  <si>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</si>
  <si>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</si>
  <si>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</si>
  <si>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</si>
  <si>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</si>
  <si>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</si>
  <si>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</si>
  <si>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</si>
  <si>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</si>
  <si>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</si>
  <si>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</si>
  <si>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</si>
  <si>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</si>
  <si>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</si>
  <si>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</si>
  <si>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</si>
  <si>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</si>
  <si>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</si>
  <si>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</si>
  <si>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</si>
  <si>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</si>
  <si>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</si>
  <si>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</si>
  <si>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</si>
  <si>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</si>
  <si>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</si>
  <si>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</si>
  <si>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</si>
  <si>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</si>
  <si>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</si>
  <si>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</si>
  <si>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</si>
  <si>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</si>
  <si>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</si>
  <si>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</si>
  <si>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</si>
  <si>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</si>
  <si>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</si>
  <si>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</si>
  <si>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</si>
  <si>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</si>
  <si>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</si>
  <si>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</si>
  <si>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</si>
  <si>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</si>
  <si>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</si>
  <si>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</si>
  <si>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</si>
  <si>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</si>
  <si>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</si>
  <si>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</si>
  <si>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</si>
  <si>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</si>
  <si>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</si>
  <si>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</si>
  <si>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</si>
  <si>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</si>
  <si>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</si>
  <si>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</si>
  <si>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</si>
  <si>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</si>
  <si>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</si>
  <si>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</si>
  <si>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</si>
  <si>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</si>
  <si>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</si>
  <si>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</si>
  <si>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</si>
  <si>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</si>
  <si>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</si>
  <si>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</si>
  <si>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</si>
  <si>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</si>
  <si>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</si>
  <si>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</si>
  <si>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</si>
  <si>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</si>
  <si>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</si>
  <si>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</si>
  <si>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</si>
  <si>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</si>
  <si>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</si>
  <si>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</si>
  <si>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</si>
  <si>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</si>
  <si>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</si>
  <si>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</si>
  <si>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</si>
  <si>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</si>
  <si>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</si>
  <si>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</si>
  <si>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</si>
  <si>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</si>
  <si>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</si>
  <si>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</si>
  <si>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</si>
  <si>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</si>
  <si>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</si>
  <si>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</si>
  <si>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</si>
  <si>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</si>
  <si>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</si>
  <si>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</si>
  <si>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</si>
  <si>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</si>
  <si>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</si>
  <si>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</si>
  <si>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</si>
  <si>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</si>
  <si>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</si>
  <si>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</si>
  <si>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</si>
  <si>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</si>
  <si>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</si>
  <si>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</si>
  <si>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</si>
  <si>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</si>
  <si>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</si>
  <si>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</si>
  <si>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</si>
  <si>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</si>
  <si>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</si>
  <si>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</si>
  <si>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</si>
  <si>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</si>
  <si>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</si>
  <si>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</si>
  <si>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</si>
  <si>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</si>
  <si>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</si>
  <si>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</si>
  <si>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</si>
  <si>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</si>
  <si>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</si>
  <si>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</si>
  <si>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</si>
  <si>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</si>
  <si>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</si>
  <si>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</si>
  <si>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</si>
  <si>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</si>
  <si>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</si>
  <si>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</si>
  <si>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</si>
  <si>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</si>
  <si>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</si>
  <si>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</si>
  <si>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</si>
  <si>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</si>
  <si>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</si>
  <si>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</si>
  <si>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</si>
  <si>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</si>
  <si>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</si>
  <si>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</si>
  <si>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</si>
  <si>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</si>
  <si>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</si>
  <si>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</si>
  <si>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</si>
  <si>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</si>
  <si>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</si>
  <si>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</si>
  <si>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</si>
  <si>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</si>
  <si>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</si>
  <si>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</si>
  <si>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</si>
  <si>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</si>
  <si>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</si>
  <si>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</si>
  <si>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</si>
  <si>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</si>
  <si>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</si>
  <si>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</si>
  <si>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</si>
  <si>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</si>
  <si>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</si>
  <si>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</si>
  <si>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</si>
  <si>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</si>
  <si>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</si>
  <si>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</si>
  <si>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</si>
  <si>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</si>
  <si>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</si>
  <si>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</si>
  <si>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</si>
  <si>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</si>
  <si>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</si>
  <si>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</si>
  <si>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</si>
  <si>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</si>
  <si>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</si>
  <si>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</si>
  <si>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</si>
  <si>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</si>
  <si>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</si>
  <si>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</si>
  <si>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</si>
  <si>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</si>
  <si>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</si>
  <si>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</si>
  <si>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</si>
  <si>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</si>
  <si>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</si>
  <si>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</si>
  <si>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</si>
  <si>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</si>
  <si>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</si>
  <si>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</si>
  <si>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</si>
  <si>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</si>
  <si>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</si>
  <si>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</si>
  <si>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</si>
  <si>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</si>
  <si>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</si>
  <si>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</si>
  <si>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</si>
  <si>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</si>
  <si>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</si>
  <si>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</si>
  <si>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</si>
  <si>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</si>
  <si>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</si>
  <si>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</si>
  <si>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</si>
  <si>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</si>
  <si>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</si>
  <si>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</si>
  <si>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</si>
  <si>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</si>
  <si>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</si>
  <si>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</si>
  <si>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</si>
  <si>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31-10-2023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</si>
  <si>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31-10-2023</t>
    </r>
  </si>
  <si>
    <t>Outstanding amount of Loan against Sugar Mills in different Schemes as on 31-10-2023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</si>
</sst>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sz val="8"/>
      <color theme="0" tint="-0.34998626667073579"/>
      <name val="Tahoma"/>
      <family val="2"/>
    </font>
    <font>
      <b/>
      <sz val="9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7" xfId="0" applyFont="1" applyFill="1" applyBorder="1" applyAlignment="1">
      <alignment vertical="center"/>
    </xf>
    <xf numFmtId="0" fontId="3" fillId="6" borderId="38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3" fontId="26" fillId="8" borderId="0" xfId="0" applyNumberFormat="1" applyFont="1" applyFill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37" xfId="0" applyNumberFormat="1" applyFont="1" applyBorder="1" applyAlignment="1">
      <alignment horizontal="right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workbookViewId="0">
      <pane ySplit="5" topLeftCell="A6" activePane="bottomLeft" state="frozen"/>
      <selection pane="bottomLeft" activeCell="I15" sqref="I15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11.140625" style="1" customWidth="1"/>
    <col min="5" max="5" width="7.85546875" style="1" customWidth="1"/>
    <col min="6" max="6" width="13.5703125" style="3" customWidth="1"/>
    <col min="7" max="7" width="13.7109375" style="1" customWidth="1"/>
    <col min="8" max="8" width="8.42578125" style="1" customWidth="1"/>
    <col min="9" max="9" width="10" style="1" customWidth="1"/>
    <col min="10" max="10" width="16" style="5" customWidth="1"/>
    <col min="11" max="11" width="16" style="5" bestFit="1" customWidth="1"/>
    <col min="12" max="12" width="14.85546875" style="5" bestFit="1" customWidth="1"/>
    <col min="13" max="13" width="16" style="5" bestFit="1" customWidth="1"/>
    <col min="14" max="14" width="12.7109375" style="148" customWidth="1"/>
    <col min="15" max="15" width="5.140625" style="148" customWidth="1"/>
    <col min="16" max="258" width="9.140625" style="1" hidden="1"/>
    <col min="259" max="259" width="4.28515625" style="1" hidden="1"/>
    <col min="260" max="260" width="32.140625" style="1" hidden="1"/>
    <col min="261" max="261" width="12.5703125" style="1" hidden="1"/>
    <col min="262" max="262" width="7.140625" style="1" hidden="1"/>
    <col min="263" max="263" width="11.28515625" style="1" hidden="1"/>
    <col min="264" max="264" width="10.140625" style="1" hidden="1"/>
    <col min="265" max="265" width="5" style="1" hidden="1"/>
    <col min="266" max="266" width="9.5703125" style="1" hidden="1"/>
    <col min="267" max="267" width="13" style="1" hidden="1"/>
    <col min="268" max="268" width="12.85546875" style="1" hidden="1"/>
    <col min="269" max="269" width="14.85546875" style="1" hidden="1"/>
    <col min="270" max="270" width="14.42578125" style="1" hidden="1"/>
    <col min="271" max="514" width="9.140625" style="1" hidden="1"/>
    <col min="515" max="515" width="4.28515625" style="1" hidden="1"/>
    <col min="516" max="516" width="32.140625" style="1" hidden="1"/>
    <col min="517" max="517" width="12.5703125" style="1" hidden="1"/>
    <col min="518" max="518" width="7.140625" style="1" hidden="1"/>
    <col min="519" max="519" width="11.28515625" style="1" hidden="1"/>
    <col min="520" max="520" width="10.140625" style="1" hidden="1"/>
    <col min="521" max="521" width="5" style="1" hidden="1"/>
    <col min="522" max="522" width="9.5703125" style="1" hidden="1"/>
    <col min="523" max="523" width="13" style="1" hidden="1"/>
    <col min="524" max="524" width="12.85546875" style="1" hidden="1"/>
    <col min="525" max="525" width="14.85546875" style="1" hidden="1"/>
    <col min="526" max="526" width="14.42578125" style="1" hidden="1"/>
    <col min="527" max="770" width="9.140625" style="1" hidden="1"/>
    <col min="771" max="771" width="4.28515625" style="1" hidden="1"/>
    <col min="772" max="772" width="32.140625" style="1" hidden="1"/>
    <col min="773" max="773" width="12.5703125" style="1" hidden="1"/>
    <col min="774" max="774" width="7.140625" style="1" hidden="1"/>
    <col min="775" max="775" width="11.28515625" style="1" hidden="1"/>
    <col min="776" max="776" width="10.140625" style="1" hidden="1"/>
    <col min="777" max="777" width="5" style="1" hidden="1"/>
    <col min="778" max="778" width="9.5703125" style="1" hidden="1"/>
    <col min="779" max="779" width="13" style="1" hidden="1"/>
    <col min="780" max="780" width="12.85546875" style="1" hidden="1"/>
    <col min="781" max="781" width="14.85546875" style="1" hidden="1"/>
    <col min="782" max="782" width="14.42578125" style="1" hidden="1"/>
    <col min="783" max="1026" width="9.140625" style="1" hidden="1"/>
    <col min="1027" max="1027" width="4.28515625" style="1" hidden="1"/>
    <col min="1028" max="1028" width="32.140625" style="1" hidden="1"/>
    <col min="1029" max="1029" width="12.5703125" style="1" hidden="1"/>
    <col min="1030" max="1030" width="7.140625" style="1" hidden="1"/>
    <col min="1031" max="1031" width="11.28515625" style="1" hidden="1"/>
    <col min="1032" max="1032" width="10.140625" style="1" hidden="1"/>
    <col min="1033" max="1033" width="5" style="1" hidden="1"/>
    <col min="1034" max="1034" width="9.5703125" style="1" hidden="1"/>
    <col min="1035" max="1035" width="13" style="1" hidden="1"/>
    <col min="1036" max="1036" width="12.85546875" style="1" hidden="1"/>
    <col min="1037" max="1037" width="14.85546875" style="1" hidden="1"/>
    <col min="1038" max="1038" width="14.42578125" style="1" hidden="1"/>
    <col min="1039" max="1282" width="9.140625" style="1" hidden="1"/>
    <col min="1283" max="1283" width="4.28515625" style="1" hidden="1"/>
    <col min="1284" max="1284" width="32.140625" style="1" hidden="1"/>
    <col min="1285" max="1285" width="12.5703125" style="1" hidden="1"/>
    <col min="1286" max="1286" width="7.140625" style="1" hidden="1"/>
    <col min="1287" max="1287" width="11.28515625" style="1" hidden="1"/>
    <col min="1288" max="1288" width="10.140625" style="1" hidden="1"/>
    <col min="1289" max="1289" width="5" style="1" hidden="1"/>
    <col min="1290" max="1290" width="9.5703125" style="1" hidden="1"/>
    <col min="1291" max="1291" width="13" style="1" hidden="1"/>
    <col min="1292" max="1292" width="12.85546875" style="1" hidden="1"/>
    <col min="1293" max="1293" width="14.85546875" style="1" hidden="1"/>
    <col min="1294" max="1294" width="14.42578125" style="1" hidden="1"/>
    <col min="1295" max="1538" width="9.140625" style="1" hidden="1"/>
    <col min="1539" max="1539" width="4.28515625" style="1" hidden="1"/>
    <col min="1540" max="1540" width="32.140625" style="1" hidden="1"/>
    <col min="1541" max="1541" width="12.5703125" style="1" hidden="1"/>
    <col min="1542" max="1542" width="7.140625" style="1" hidden="1"/>
    <col min="1543" max="1543" width="11.28515625" style="1" hidden="1"/>
    <col min="1544" max="1544" width="10.140625" style="1" hidden="1"/>
    <col min="1545" max="1545" width="5" style="1" hidden="1"/>
    <col min="1546" max="1546" width="9.5703125" style="1" hidden="1"/>
    <col min="1547" max="1547" width="13" style="1" hidden="1"/>
    <col min="1548" max="1548" width="12.85546875" style="1" hidden="1"/>
    <col min="1549" max="1549" width="14.85546875" style="1" hidden="1"/>
    <col min="1550" max="1550" width="14.42578125" style="1" hidden="1"/>
    <col min="1551" max="1794" width="9.140625" style="1" hidden="1"/>
    <col min="1795" max="1795" width="4.28515625" style="1" hidden="1"/>
    <col min="1796" max="1796" width="32.140625" style="1" hidden="1"/>
    <col min="1797" max="1797" width="12.5703125" style="1" hidden="1"/>
    <col min="1798" max="1798" width="7.140625" style="1" hidden="1"/>
    <col min="1799" max="1799" width="11.28515625" style="1" hidden="1"/>
    <col min="1800" max="1800" width="10.140625" style="1" hidden="1"/>
    <col min="1801" max="1801" width="5" style="1" hidden="1"/>
    <col min="1802" max="1802" width="9.5703125" style="1" hidden="1"/>
    <col min="1803" max="1803" width="13" style="1" hidden="1"/>
    <col min="1804" max="1804" width="12.85546875" style="1" hidden="1"/>
    <col min="1805" max="1805" width="14.85546875" style="1" hidden="1"/>
    <col min="1806" max="1806" width="14.42578125" style="1" hidden="1"/>
    <col min="1807" max="2050" width="9.140625" style="1" hidden="1"/>
    <col min="2051" max="2051" width="4.28515625" style="1" hidden="1"/>
    <col min="2052" max="2052" width="32.140625" style="1" hidden="1"/>
    <col min="2053" max="2053" width="12.5703125" style="1" hidden="1"/>
    <col min="2054" max="2054" width="7.140625" style="1" hidden="1"/>
    <col min="2055" max="2055" width="11.28515625" style="1" hidden="1"/>
    <col min="2056" max="2056" width="10.140625" style="1" hidden="1"/>
    <col min="2057" max="2057" width="5" style="1" hidden="1"/>
    <col min="2058" max="2058" width="9.5703125" style="1" hidden="1"/>
    <col min="2059" max="2059" width="13" style="1" hidden="1"/>
    <col min="2060" max="2060" width="12.85546875" style="1" hidden="1"/>
    <col min="2061" max="2061" width="14.85546875" style="1" hidden="1"/>
    <col min="2062" max="2062" width="14.42578125" style="1" hidden="1"/>
    <col min="2063" max="2306" width="9.140625" style="1" hidden="1"/>
    <col min="2307" max="2307" width="4.28515625" style="1" hidden="1"/>
    <col min="2308" max="2308" width="32.140625" style="1" hidden="1"/>
    <col min="2309" max="2309" width="12.5703125" style="1" hidden="1"/>
    <col min="2310" max="2310" width="7.140625" style="1" hidden="1"/>
    <col min="2311" max="2311" width="11.28515625" style="1" hidden="1"/>
    <col min="2312" max="2312" width="10.140625" style="1" hidden="1"/>
    <col min="2313" max="2313" width="5" style="1" hidden="1"/>
    <col min="2314" max="2314" width="9.5703125" style="1" hidden="1"/>
    <col min="2315" max="2315" width="13" style="1" hidden="1"/>
    <col min="2316" max="2316" width="12.85546875" style="1" hidden="1"/>
    <col min="2317" max="2317" width="14.85546875" style="1" hidden="1"/>
    <col min="2318" max="2318" width="14.42578125" style="1" hidden="1"/>
    <col min="2319" max="2562" width="9.140625" style="1" hidden="1"/>
    <col min="2563" max="2563" width="4.28515625" style="1" hidden="1"/>
    <col min="2564" max="2564" width="32.140625" style="1" hidden="1"/>
    <col min="2565" max="2565" width="12.5703125" style="1" hidden="1"/>
    <col min="2566" max="2566" width="7.140625" style="1" hidden="1"/>
    <col min="2567" max="2567" width="11.28515625" style="1" hidden="1"/>
    <col min="2568" max="2568" width="10.140625" style="1" hidden="1"/>
    <col min="2569" max="2569" width="5" style="1" hidden="1"/>
    <col min="2570" max="2570" width="9.5703125" style="1" hidden="1"/>
    <col min="2571" max="2571" width="13" style="1" hidden="1"/>
    <col min="2572" max="2572" width="12.85546875" style="1" hidden="1"/>
    <col min="2573" max="2573" width="14.85546875" style="1" hidden="1"/>
    <col min="2574" max="2574" width="14.42578125" style="1" hidden="1"/>
    <col min="2575" max="2818" width="9.140625" style="1" hidden="1"/>
    <col min="2819" max="2819" width="4.28515625" style="1" hidden="1"/>
    <col min="2820" max="2820" width="32.140625" style="1" hidden="1"/>
    <col min="2821" max="2821" width="12.5703125" style="1" hidden="1"/>
    <col min="2822" max="2822" width="7.140625" style="1" hidden="1"/>
    <col min="2823" max="2823" width="11.28515625" style="1" hidden="1"/>
    <col min="2824" max="2824" width="10.140625" style="1" hidden="1"/>
    <col min="2825" max="2825" width="5" style="1" hidden="1"/>
    <col min="2826" max="2826" width="9.5703125" style="1" hidden="1"/>
    <col min="2827" max="2827" width="13" style="1" hidden="1"/>
    <col min="2828" max="2828" width="12.85546875" style="1" hidden="1"/>
    <col min="2829" max="2829" width="14.85546875" style="1" hidden="1"/>
    <col min="2830" max="2830" width="14.42578125" style="1" hidden="1"/>
    <col min="2831" max="3074" width="9.140625" style="1" hidden="1"/>
    <col min="3075" max="3075" width="4.28515625" style="1" hidden="1"/>
    <col min="3076" max="3076" width="32.140625" style="1" hidden="1"/>
    <col min="3077" max="3077" width="12.5703125" style="1" hidden="1"/>
    <col min="3078" max="3078" width="7.140625" style="1" hidden="1"/>
    <col min="3079" max="3079" width="11.28515625" style="1" hidden="1"/>
    <col min="3080" max="3080" width="10.140625" style="1" hidden="1"/>
    <col min="3081" max="3081" width="5" style="1" hidden="1"/>
    <col min="3082" max="3082" width="9.5703125" style="1" hidden="1"/>
    <col min="3083" max="3083" width="13" style="1" hidden="1"/>
    <col min="3084" max="3084" width="12.85546875" style="1" hidden="1"/>
    <col min="3085" max="3085" width="14.85546875" style="1" hidden="1"/>
    <col min="3086" max="3086" width="14.42578125" style="1" hidden="1"/>
    <col min="3087" max="3330" width="9.140625" style="1" hidden="1"/>
    <col min="3331" max="3331" width="4.28515625" style="1" hidden="1"/>
    <col min="3332" max="3332" width="32.140625" style="1" hidden="1"/>
    <col min="3333" max="3333" width="12.5703125" style="1" hidden="1"/>
    <col min="3334" max="3334" width="7.140625" style="1" hidden="1"/>
    <col min="3335" max="3335" width="11.28515625" style="1" hidden="1"/>
    <col min="3336" max="3336" width="10.140625" style="1" hidden="1"/>
    <col min="3337" max="3337" width="5" style="1" hidden="1"/>
    <col min="3338" max="3338" width="9.5703125" style="1" hidden="1"/>
    <col min="3339" max="3339" width="13" style="1" hidden="1"/>
    <col min="3340" max="3340" width="12.85546875" style="1" hidden="1"/>
    <col min="3341" max="3341" width="14.85546875" style="1" hidden="1"/>
    <col min="3342" max="3342" width="14.42578125" style="1" hidden="1"/>
    <col min="3343" max="3586" width="9.140625" style="1" hidden="1"/>
    <col min="3587" max="3587" width="4.28515625" style="1" hidden="1"/>
    <col min="3588" max="3588" width="32.140625" style="1" hidden="1"/>
    <col min="3589" max="3589" width="12.5703125" style="1" hidden="1"/>
    <col min="3590" max="3590" width="7.140625" style="1" hidden="1"/>
    <col min="3591" max="3591" width="11.28515625" style="1" hidden="1"/>
    <col min="3592" max="3592" width="10.140625" style="1" hidden="1"/>
    <col min="3593" max="3593" width="5" style="1" hidden="1"/>
    <col min="3594" max="3594" width="9.5703125" style="1" hidden="1"/>
    <col min="3595" max="3595" width="13" style="1" hidden="1"/>
    <col min="3596" max="3596" width="12.85546875" style="1" hidden="1"/>
    <col min="3597" max="3597" width="14.85546875" style="1" hidden="1"/>
    <col min="3598" max="3598" width="14.42578125" style="1" hidden="1"/>
    <col min="3599" max="3842" width="9.140625" style="1" hidden="1"/>
    <col min="3843" max="3843" width="4.28515625" style="1" hidden="1"/>
    <col min="3844" max="3844" width="32.140625" style="1" hidden="1"/>
    <col min="3845" max="3845" width="12.5703125" style="1" hidden="1"/>
    <col min="3846" max="3846" width="7.140625" style="1" hidden="1"/>
    <col min="3847" max="3847" width="11.28515625" style="1" hidden="1"/>
    <col min="3848" max="3848" width="10.140625" style="1" hidden="1"/>
    <col min="3849" max="3849" width="5" style="1" hidden="1"/>
    <col min="3850" max="3850" width="9.5703125" style="1" hidden="1"/>
    <col min="3851" max="3851" width="13" style="1" hidden="1"/>
    <col min="3852" max="3852" width="12.85546875" style="1" hidden="1"/>
    <col min="3853" max="3853" width="14.85546875" style="1" hidden="1"/>
    <col min="3854" max="3854" width="14.42578125" style="1" hidden="1"/>
    <col min="3855" max="4098" width="9.140625" style="1" hidden="1"/>
    <col min="4099" max="4099" width="4.28515625" style="1" hidden="1"/>
    <col min="4100" max="4100" width="32.140625" style="1" hidden="1"/>
    <col min="4101" max="4101" width="12.5703125" style="1" hidden="1"/>
    <col min="4102" max="4102" width="7.140625" style="1" hidden="1"/>
    <col min="4103" max="4103" width="11.28515625" style="1" hidden="1"/>
    <col min="4104" max="4104" width="10.140625" style="1" hidden="1"/>
    <col min="4105" max="4105" width="5" style="1" hidden="1"/>
    <col min="4106" max="4106" width="9.5703125" style="1" hidden="1"/>
    <col min="4107" max="4107" width="13" style="1" hidden="1"/>
    <col min="4108" max="4108" width="12.85546875" style="1" hidden="1"/>
    <col min="4109" max="4109" width="14.85546875" style="1" hidden="1"/>
    <col min="4110" max="4110" width="14.42578125" style="1" hidden="1"/>
    <col min="4111" max="4354" width="9.140625" style="1" hidden="1"/>
    <col min="4355" max="4355" width="4.28515625" style="1" hidden="1"/>
    <col min="4356" max="4356" width="32.140625" style="1" hidden="1"/>
    <col min="4357" max="4357" width="12.5703125" style="1" hidden="1"/>
    <col min="4358" max="4358" width="7.140625" style="1" hidden="1"/>
    <col min="4359" max="4359" width="11.28515625" style="1" hidden="1"/>
    <col min="4360" max="4360" width="10.140625" style="1" hidden="1"/>
    <col min="4361" max="4361" width="5" style="1" hidden="1"/>
    <col min="4362" max="4362" width="9.5703125" style="1" hidden="1"/>
    <col min="4363" max="4363" width="13" style="1" hidden="1"/>
    <col min="4364" max="4364" width="12.85546875" style="1" hidden="1"/>
    <col min="4365" max="4365" width="14.85546875" style="1" hidden="1"/>
    <col min="4366" max="4366" width="14.42578125" style="1" hidden="1"/>
    <col min="4367" max="4610" width="9.140625" style="1" hidden="1"/>
    <col min="4611" max="4611" width="4.28515625" style="1" hidden="1"/>
    <col min="4612" max="4612" width="32.140625" style="1" hidden="1"/>
    <col min="4613" max="4613" width="12.5703125" style="1" hidden="1"/>
    <col min="4614" max="4614" width="7.140625" style="1" hidden="1"/>
    <col min="4615" max="4615" width="11.28515625" style="1" hidden="1"/>
    <col min="4616" max="4616" width="10.140625" style="1" hidden="1"/>
    <col min="4617" max="4617" width="5" style="1" hidden="1"/>
    <col min="4618" max="4618" width="9.5703125" style="1" hidden="1"/>
    <col min="4619" max="4619" width="13" style="1" hidden="1"/>
    <col min="4620" max="4620" width="12.85546875" style="1" hidden="1"/>
    <col min="4621" max="4621" width="14.85546875" style="1" hidden="1"/>
    <col min="4622" max="4622" width="14.42578125" style="1" hidden="1"/>
    <col min="4623" max="4866" width="9.140625" style="1" hidden="1"/>
    <col min="4867" max="4867" width="4.28515625" style="1" hidden="1"/>
    <col min="4868" max="4868" width="32.140625" style="1" hidden="1"/>
    <col min="4869" max="4869" width="12.5703125" style="1" hidden="1"/>
    <col min="4870" max="4870" width="7.140625" style="1" hidden="1"/>
    <col min="4871" max="4871" width="11.28515625" style="1" hidden="1"/>
    <col min="4872" max="4872" width="10.140625" style="1" hidden="1"/>
    <col min="4873" max="4873" width="5" style="1" hidden="1"/>
    <col min="4874" max="4874" width="9.5703125" style="1" hidden="1"/>
    <col min="4875" max="4875" width="13" style="1" hidden="1"/>
    <col min="4876" max="4876" width="12.85546875" style="1" hidden="1"/>
    <col min="4877" max="4877" width="14.85546875" style="1" hidden="1"/>
    <col min="4878" max="4878" width="14.42578125" style="1" hidden="1"/>
    <col min="4879" max="5122" width="9.140625" style="1" hidden="1"/>
    <col min="5123" max="5123" width="4.28515625" style="1" hidden="1"/>
    <col min="5124" max="5124" width="32.140625" style="1" hidden="1"/>
    <col min="5125" max="5125" width="12.5703125" style="1" hidden="1"/>
    <col min="5126" max="5126" width="7.140625" style="1" hidden="1"/>
    <col min="5127" max="5127" width="11.28515625" style="1" hidden="1"/>
    <col min="5128" max="5128" width="10.140625" style="1" hidden="1"/>
    <col min="5129" max="5129" width="5" style="1" hidden="1"/>
    <col min="5130" max="5130" width="9.5703125" style="1" hidden="1"/>
    <col min="5131" max="5131" width="13" style="1" hidden="1"/>
    <col min="5132" max="5132" width="12.85546875" style="1" hidden="1"/>
    <col min="5133" max="5133" width="14.85546875" style="1" hidden="1"/>
    <col min="5134" max="5134" width="14.42578125" style="1" hidden="1"/>
    <col min="5135" max="5378" width="9.140625" style="1" hidden="1"/>
    <col min="5379" max="5379" width="4.28515625" style="1" hidden="1"/>
    <col min="5380" max="5380" width="32.140625" style="1" hidden="1"/>
    <col min="5381" max="5381" width="12.5703125" style="1" hidden="1"/>
    <col min="5382" max="5382" width="7.140625" style="1" hidden="1"/>
    <col min="5383" max="5383" width="11.28515625" style="1" hidden="1"/>
    <col min="5384" max="5384" width="10.140625" style="1" hidden="1"/>
    <col min="5385" max="5385" width="5" style="1" hidden="1"/>
    <col min="5386" max="5386" width="9.5703125" style="1" hidden="1"/>
    <col min="5387" max="5387" width="13" style="1" hidden="1"/>
    <col min="5388" max="5388" width="12.85546875" style="1" hidden="1"/>
    <col min="5389" max="5389" width="14.85546875" style="1" hidden="1"/>
    <col min="5390" max="5390" width="14.42578125" style="1" hidden="1"/>
    <col min="5391" max="5634" width="9.140625" style="1" hidden="1"/>
    <col min="5635" max="5635" width="4.28515625" style="1" hidden="1"/>
    <col min="5636" max="5636" width="32.140625" style="1" hidden="1"/>
    <col min="5637" max="5637" width="12.5703125" style="1" hidden="1"/>
    <col min="5638" max="5638" width="7.140625" style="1" hidden="1"/>
    <col min="5639" max="5639" width="11.28515625" style="1" hidden="1"/>
    <col min="5640" max="5640" width="10.140625" style="1" hidden="1"/>
    <col min="5641" max="5641" width="5" style="1" hidden="1"/>
    <col min="5642" max="5642" width="9.5703125" style="1" hidden="1"/>
    <col min="5643" max="5643" width="13" style="1" hidden="1"/>
    <col min="5644" max="5644" width="12.85546875" style="1" hidden="1"/>
    <col min="5645" max="5645" width="14.85546875" style="1" hidden="1"/>
    <col min="5646" max="5646" width="14.42578125" style="1" hidden="1"/>
    <col min="5647" max="5890" width="9.140625" style="1" hidden="1"/>
    <col min="5891" max="5891" width="4.28515625" style="1" hidden="1"/>
    <col min="5892" max="5892" width="32.140625" style="1" hidden="1"/>
    <col min="5893" max="5893" width="12.5703125" style="1" hidden="1"/>
    <col min="5894" max="5894" width="7.140625" style="1" hidden="1"/>
    <col min="5895" max="5895" width="11.28515625" style="1" hidden="1"/>
    <col min="5896" max="5896" width="10.140625" style="1" hidden="1"/>
    <col min="5897" max="5897" width="5" style="1" hidden="1"/>
    <col min="5898" max="5898" width="9.5703125" style="1" hidden="1"/>
    <col min="5899" max="5899" width="13" style="1" hidden="1"/>
    <col min="5900" max="5900" width="12.85546875" style="1" hidden="1"/>
    <col min="5901" max="5901" width="14.85546875" style="1" hidden="1"/>
    <col min="5902" max="5902" width="14.42578125" style="1" hidden="1"/>
    <col min="5903" max="6146" width="9.140625" style="1" hidden="1"/>
    <col min="6147" max="6147" width="4.28515625" style="1" hidden="1"/>
    <col min="6148" max="6148" width="32.140625" style="1" hidden="1"/>
    <col min="6149" max="6149" width="12.5703125" style="1" hidden="1"/>
    <col min="6150" max="6150" width="7.140625" style="1" hidden="1"/>
    <col min="6151" max="6151" width="11.28515625" style="1" hidden="1"/>
    <col min="6152" max="6152" width="10.140625" style="1" hidden="1"/>
    <col min="6153" max="6153" width="5" style="1" hidden="1"/>
    <col min="6154" max="6154" width="9.5703125" style="1" hidden="1"/>
    <col min="6155" max="6155" width="13" style="1" hidden="1"/>
    <col min="6156" max="6156" width="12.85546875" style="1" hidden="1"/>
    <col min="6157" max="6157" width="14.85546875" style="1" hidden="1"/>
    <col min="6158" max="6158" width="14.42578125" style="1" hidden="1"/>
    <col min="6159" max="6402" width="9.140625" style="1" hidden="1"/>
    <col min="6403" max="6403" width="4.28515625" style="1" hidden="1"/>
    <col min="6404" max="6404" width="32.140625" style="1" hidden="1"/>
    <col min="6405" max="6405" width="12.5703125" style="1" hidden="1"/>
    <col min="6406" max="6406" width="7.140625" style="1" hidden="1"/>
    <col min="6407" max="6407" width="11.28515625" style="1" hidden="1"/>
    <col min="6408" max="6408" width="10.140625" style="1" hidden="1"/>
    <col min="6409" max="6409" width="5" style="1" hidden="1"/>
    <col min="6410" max="6410" width="9.5703125" style="1" hidden="1"/>
    <col min="6411" max="6411" width="13" style="1" hidden="1"/>
    <col min="6412" max="6412" width="12.85546875" style="1" hidden="1"/>
    <col min="6413" max="6413" width="14.85546875" style="1" hidden="1"/>
    <col min="6414" max="6414" width="14.42578125" style="1" hidden="1"/>
    <col min="6415" max="6658" width="9.140625" style="1" hidden="1"/>
    <col min="6659" max="6659" width="4.28515625" style="1" hidden="1"/>
    <col min="6660" max="6660" width="32.140625" style="1" hidden="1"/>
    <col min="6661" max="6661" width="12.5703125" style="1" hidden="1"/>
    <col min="6662" max="6662" width="7.140625" style="1" hidden="1"/>
    <col min="6663" max="6663" width="11.28515625" style="1" hidden="1"/>
    <col min="6664" max="6664" width="10.140625" style="1" hidden="1"/>
    <col min="6665" max="6665" width="5" style="1" hidden="1"/>
    <col min="6666" max="6666" width="9.5703125" style="1" hidden="1"/>
    <col min="6667" max="6667" width="13" style="1" hidden="1"/>
    <col min="6668" max="6668" width="12.85546875" style="1" hidden="1"/>
    <col min="6669" max="6669" width="14.85546875" style="1" hidden="1"/>
    <col min="6670" max="6670" width="14.42578125" style="1" hidden="1"/>
    <col min="6671" max="6914" width="9.140625" style="1" hidden="1"/>
    <col min="6915" max="6915" width="4.28515625" style="1" hidden="1"/>
    <col min="6916" max="6916" width="32.140625" style="1" hidden="1"/>
    <col min="6917" max="6917" width="12.5703125" style="1" hidden="1"/>
    <col min="6918" max="6918" width="7.140625" style="1" hidden="1"/>
    <col min="6919" max="6919" width="11.28515625" style="1" hidden="1"/>
    <col min="6920" max="6920" width="10.140625" style="1" hidden="1"/>
    <col min="6921" max="6921" width="5" style="1" hidden="1"/>
    <col min="6922" max="6922" width="9.5703125" style="1" hidden="1"/>
    <col min="6923" max="6923" width="13" style="1" hidden="1"/>
    <col min="6924" max="6924" width="12.85546875" style="1" hidden="1"/>
    <col min="6925" max="6925" width="14.85546875" style="1" hidden="1"/>
    <col min="6926" max="6926" width="14.42578125" style="1" hidden="1"/>
    <col min="6927" max="7170" width="9.140625" style="1" hidden="1"/>
    <col min="7171" max="7171" width="4.28515625" style="1" hidden="1"/>
    <col min="7172" max="7172" width="32.140625" style="1" hidden="1"/>
    <col min="7173" max="7173" width="12.5703125" style="1" hidden="1"/>
    <col min="7174" max="7174" width="7.140625" style="1" hidden="1"/>
    <col min="7175" max="7175" width="11.28515625" style="1" hidden="1"/>
    <col min="7176" max="7176" width="10.140625" style="1" hidden="1"/>
    <col min="7177" max="7177" width="5" style="1" hidden="1"/>
    <col min="7178" max="7178" width="9.5703125" style="1" hidden="1"/>
    <col min="7179" max="7179" width="13" style="1" hidden="1"/>
    <col min="7180" max="7180" width="12.85546875" style="1" hidden="1"/>
    <col min="7181" max="7181" width="14.85546875" style="1" hidden="1"/>
    <col min="7182" max="7182" width="14.42578125" style="1" hidden="1"/>
    <col min="7183" max="7426" width="9.140625" style="1" hidden="1"/>
    <col min="7427" max="7427" width="4.28515625" style="1" hidden="1"/>
    <col min="7428" max="7428" width="32.140625" style="1" hidden="1"/>
    <col min="7429" max="7429" width="12.5703125" style="1" hidden="1"/>
    <col min="7430" max="7430" width="7.140625" style="1" hidden="1"/>
    <col min="7431" max="7431" width="11.28515625" style="1" hidden="1"/>
    <col min="7432" max="7432" width="10.140625" style="1" hidden="1"/>
    <col min="7433" max="7433" width="5" style="1" hidden="1"/>
    <col min="7434" max="7434" width="9.5703125" style="1" hidden="1"/>
    <col min="7435" max="7435" width="13" style="1" hidden="1"/>
    <col min="7436" max="7436" width="12.85546875" style="1" hidden="1"/>
    <col min="7437" max="7437" width="14.85546875" style="1" hidden="1"/>
    <col min="7438" max="7438" width="14.42578125" style="1" hidden="1"/>
    <col min="7439" max="7682" width="9.140625" style="1" hidden="1"/>
    <col min="7683" max="7683" width="4.28515625" style="1" hidden="1"/>
    <col min="7684" max="7684" width="32.140625" style="1" hidden="1"/>
    <col min="7685" max="7685" width="12.5703125" style="1" hidden="1"/>
    <col min="7686" max="7686" width="7.140625" style="1" hidden="1"/>
    <col min="7687" max="7687" width="11.28515625" style="1" hidden="1"/>
    <col min="7688" max="7688" width="10.140625" style="1" hidden="1"/>
    <col min="7689" max="7689" width="5" style="1" hidden="1"/>
    <col min="7690" max="7690" width="9.5703125" style="1" hidden="1"/>
    <col min="7691" max="7691" width="13" style="1" hidden="1"/>
    <col min="7692" max="7692" width="12.85546875" style="1" hidden="1"/>
    <col min="7693" max="7693" width="14.85546875" style="1" hidden="1"/>
    <col min="7694" max="7694" width="14.42578125" style="1" hidden="1"/>
    <col min="7695" max="7938" width="9.140625" style="1" hidden="1"/>
    <col min="7939" max="7939" width="4.28515625" style="1" hidden="1"/>
    <col min="7940" max="7940" width="32.140625" style="1" hidden="1"/>
    <col min="7941" max="7941" width="12.5703125" style="1" hidden="1"/>
    <col min="7942" max="7942" width="7.140625" style="1" hidden="1"/>
    <col min="7943" max="7943" width="11.28515625" style="1" hidden="1"/>
    <col min="7944" max="7944" width="10.140625" style="1" hidden="1"/>
    <col min="7945" max="7945" width="5" style="1" hidden="1"/>
    <col min="7946" max="7946" width="9.5703125" style="1" hidden="1"/>
    <col min="7947" max="7947" width="13" style="1" hidden="1"/>
    <col min="7948" max="7948" width="12.85546875" style="1" hidden="1"/>
    <col min="7949" max="7949" width="14.85546875" style="1" hidden="1"/>
    <col min="7950" max="7950" width="14.42578125" style="1" hidden="1"/>
    <col min="7951" max="8194" width="9.140625" style="1" hidden="1"/>
    <col min="8195" max="8195" width="4.28515625" style="1" hidden="1"/>
    <col min="8196" max="8196" width="32.140625" style="1" hidden="1"/>
    <col min="8197" max="8197" width="12.5703125" style="1" hidden="1"/>
    <col min="8198" max="8198" width="7.140625" style="1" hidden="1"/>
    <col min="8199" max="8199" width="11.28515625" style="1" hidden="1"/>
    <col min="8200" max="8200" width="10.140625" style="1" hidden="1"/>
    <col min="8201" max="8201" width="5" style="1" hidden="1"/>
    <col min="8202" max="8202" width="9.5703125" style="1" hidden="1"/>
    <col min="8203" max="8203" width="13" style="1" hidden="1"/>
    <col min="8204" max="8204" width="12.85546875" style="1" hidden="1"/>
    <col min="8205" max="8205" width="14.85546875" style="1" hidden="1"/>
    <col min="8206" max="8206" width="14.42578125" style="1" hidden="1"/>
    <col min="8207" max="8450" width="9.140625" style="1" hidden="1"/>
    <col min="8451" max="8451" width="4.28515625" style="1" hidden="1"/>
    <col min="8452" max="8452" width="32.140625" style="1" hidden="1"/>
    <col min="8453" max="8453" width="12.5703125" style="1" hidden="1"/>
    <col min="8454" max="8454" width="7.140625" style="1" hidden="1"/>
    <col min="8455" max="8455" width="11.28515625" style="1" hidden="1"/>
    <col min="8456" max="8456" width="10.140625" style="1" hidden="1"/>
    <col min="8457" max="8457" width="5" style="1" hidden="1"/>
    <col min="8458" max="8458" width="9.5703125" style="1" hidden="1"/>
    <col min="8459" max="8459" width="13" style="1" hidden="1"/>
    <col min="8460" max="8460" width="12.85546875" style="1" hidden="1"/>
    <col min="8461" max="8461" width="14.85546875" style="1" hidden="1"/>
    <col min="8462" max="8462" width="14.42578125" style="1" hidden="1"/>
    <col min="8463" max="8706" width="9.140625" style="1" hidden="1"/>
    <col min="8707" max="8707" width="4.28515625" style="1" hidden="1"/>
    <col min="8708" max="8708" width="32.140625" style="1" hidden="1"/>
    <col min="8709" max="8709" width="12.5703125" style="1" hidden="1"/>
    <col min="8710" max="8710" width="7.140625" style="1" hidden="1"/>
    <col min="8711" max="8711" width="11.28515625" style="1" hidden="1"/>
    <col min="8712" max="8712" width="10.140625" style="1" hidden="1"/>
    <col min="8713" max="8713" width="5" style="1" hidden="1"/>
    <col min="8714" max="8714" width="9.5703125" style="1" hidden="1"/>
    <col min="8715" max="8715" width="13" style="1" hidden="1"/>
    <col min="8716" max="8716" width="12.85546875" style="1" hidden="1"/>
    <col min="8717" max="8717" width="14.85546875" style="1" hidden="1"/>
    <col min="8718" max="8718" width="14.42578125" style="1" hidden="1"/>
    <col min="8719" max="8962" width="9.140625" style="1" hidden="1"/>
    <col min="8963" max="8963" width="4.28515625" style="1" hidden="1"/>
    <col min="8964" max="8964" width="32.140625" style="1" hidden="1"/>
    <col min="8965" max="8965" width="12.5703125" style="1" hidden="1"/>
    <col min="8966" max="8966" width="7.140625" style="1" hidden="1"/>
    <col min="8967" max="8967" width="11.28515625" style="1" hidden="1"/>
    <col min="8968" max="8968" width="10.140625" style="1" hidden="1"/>
    <col min="8969" max="8969" width="5" style="1" hidden="1"/>
    <col min="8970" max="8970" width="9.5703125" style="1" hidden="1"/>
    <col min="8971" max="8971" width="13" style="1" hidden="1"/>
    <col min="8972" max="8972" width="12.85546875" style="1" hidden="1"/>
    <col min="8973" max="8973" width="14.85546875" style="1" hidden="1"/>
    <col min="8974" max="8974" width="14.42578125" style="1" hidden="1"/>
    <col min="8975" max="9218" width="9.140625" style="1" hidden="1"/>
    <col min="9219" max="9219" width="4.28515625" style="1" hidden="1"/>
    <col min="9220" max="9220" width="32.140625" style="1" hidden="1"/>
    <col min="9221" max="9221" width="12.5703125" style="1" hidden="1"/>
    <col min="9222" max="9222" width="7.140625" style="1" hidden="1"/>
    <col min="9223" max="9223" width="11.28515625" style="1" hidden="1"/>
    <col min="9224" max="9224" width="10.140625" style="1" hidden="1"/>
    <col min="9225" max="9225" width="5" style="1" hidden="1"/>
    <col min="9226" max="9226" width="9.5703125" style="1" hidden="1"/>
    <col min="9227" max="9227" width="13" style="1" hidden="1"/>
    <col min="9228" max="9228" width="12.85546875" style="1" hidden="1"/>
    <col min="9229" max="9229" width="14.85546875" style="1" hidden="1"/>
    <col min="9230" max="9230" width="14.42578125" style="1" hidden="1"/>
    <col min="9231" max="9474" width="9.140625" style="1" hidden="1"/>
    <col min="9475" max="9475" width="4.28515625" style="1" hidden="1"/>
    <col min="9476" max="9476" width="32.140625" style="1" hidden="1"/>
    <col min="9477" max="9477" width="12.5703125" style="1" hidden="1"/>
    <col min="9478" max="9478" width="7.140625" style="1" hidden="1"/>
    <col min="9479" max="9479" width="11.28515625" style="1" hidden="1"/>
    <col min="9480" max="9480" width="10.140625" style="1" hidden="1"/>
    <col min="9481" max="9481" width="5" style="1" hidden="1"/>
    <col min="9482" max="9482" width="9.5703125" style="1" hidden="1"/>
    <col min="9483" max="9483" width="13" style="1" hidden="1"/>
    <col min="9484" max="9484" width="12.85546875" style="1" hidden="1"/>
    <col min="9485" max="9485" width="14.85546875" style="1" hidden="1"/>
    <col min="9486" max="9486" width="14.42578125" style="1" hidden="1"/>
    <col min="9487" max="9730" width="9.140625" style="1" hidden="1"/>
    <col min="9731" max="9731" width="4.28515625" style="1" hidden="1"/>
    <col min="9732" max="9732" width="32.140625" style="1" hidden="1"/>
    <col min="9733" max="9733" width="12.5703125" style="1" hidden="1"/>
    <col min="9734" max="9734" width="7.140625" style="1" hidden="1"/>
    <col min="9735" max="9735" width="11.28515625" style="1" hidden="1"/>
    <col min="9736" max="9736" width="10.140625" style="1" hidden="1"/>
    <col min="9737" max="9737" width="5" style="1" hidden="1"/>
    <col min="9738" max="9738" width="9.5703125" style="1" hidden="1"/>
    <col min="9739" max="9739" width="13" style="1" hidden="1"/>
    <col min="9740" max="9740" width="12.85546875" style="1" hidden="1"/>
    <col min="9741" max="9741" width="14.85546875" style="1" hidden="1"/>
    <col min="9742" max="9742" width="14.42578125" style="1" hidden="1"/>
    <col min="9743" max="9986" width="9.140625" style="1" hidden="1"/>
    <col min="9987" max="9987" width="4.28515625" style="1" hidden="1"/>
    <col min="9988" max="9988" width="32.140625" style="1" hidden="1"/>
    <col min="9989" max="9989" width="12.5703125" style="1" hidden="1"/>
    <col min="9990" max="9990" width="7.140625" style="1" hidden="1"/>
    <col min="9991" max="9991" width="11.28515625" style="1" hidden="1"/>
    <col min="9992" max="9992" width="10.140625" style="1" hidden="1"/>
    <col min="9993" max="9993" width="5" style="1" hidden="1"/>
    <col min="9994" max="9994" width="9.5703125" style="1" hidden="1"/>
    <col min="9995" max="9995" width="13" style="1" hidden="1"/>
    <col min="9996" max="9996" width="12.85546875" style="1" hidden="1"/>
    <col min="9997" max="9997" width="14.85546875" style="1" hidden="1"/>
    <col min="9998" max="9998" width="14.42578125" style="1" hidden="1"/>
    <col min="9999" max="10242" width="9.140625" style="1" hidden="1"/>
    <col min="10243" max="10243" width="4.28515625" style="1" hidden="1"/>
    <col min="10244" max="10244" width="32.140625" style="1" hidden="1"/>
    <col min="10245" max="10245" width="12.5703125" style="1" hidden="1"/>
    <col min="10246" max="10246" width="7.140625" style="1" hidden="1"/>
    <col min="10247" max="10247" width="11.28515625" style="1" hidden="1"/>
    <col min="10248" max="10248" width="10.140625" style="1" hidden="1"/>
    <col min="10249" max="10249" width="5" style="1" hidden="1"/>
    <col min="10250" max="10250" width="9.5703125" style="1" hidden="1"/>
    <col min="10251" max="10251" width="13" style="1" hidden="1"/>
    <col min="10252" max="10252" width="12.85546875" style="1" hidden="1"/>
    <col min="10253" max="10253" width="14.85546875" style="1" hidden="1"/>
    <col min="10254" max="10254" width="14.42578125" style="1" hidden="1"/>
    <col min="10255" max="10498" width="9.140625" style="1" hidden="1"/>
    <col min="10499" max="10499" width="4.28515625" style="1" hidden="1"/>
    <col min="10500" max="10500" width="32.140625" style="1" hidden="1"/>
    <col min="10501" max="10501" width="12.5703125" style="1" hidden="1"/>
    <col min="10502" max="10502" width="7.140625" style="1" hidden="1"/>
    <col min="10503" max="10503" width="11.28515625" style="1" hidden="1"/>
    <col min="10504" max="10504" width="10.140625" style="1" hidden="1"/>
    <col min="10505" max="10505" width="5" style="1" hidden="1"/>
    <col min="10506" max="10506" width="9.5703125" style="1" hidden="1"/>
    <col min="10507" max="10507" width="13" style="1" hidden="1"/>
    <col min="10508" max="10508" width="12.85546875" style="1" hidden="1"/>
    <col min="10509" max="10509" width="14.85546875" style="1" hidden="1"/>
    <col min="10510" max="10510" width="14.42578125" style="1" hidden="1"/>
    <col min="10511" max="10754" width="9.140625" style="1" hidden="1"/>
    <col min="10755" max="10755" width="4.28515625" style="1" hidden="1"/>
    <col min="10756" max="10756" width="32.140625" style="1" hidden="1"/>
    <col min="10757" max="10757" width="12.5703125" style="1" hidden="1"/>
    <col min="10758" max="10758" width="7.140625" style="1" hidden="1"/>
    <col min="10759" max="10759" width="11.28515625" style="1" hidden="1"/>
    <col min="10760" max="10760" width="10.140625" style="1" hidden="1"/>
    <col min="10761" max="10761" width="5" style="1" hidden="1"/>
    <col min="10762" max="10762" width="9.5703125" style="1" hidden="1"/>
    <col min="10763" max="10763" width="13" style="1" hidden="1"/>
    <col min="10764" max="10764" width="12.85546875" style="1" hidden="1"/>
    <col min="10765" max="10765" width="14.85546875" style="1" hidden="1"/>
    <col min="10766" max="10766" width="14.42578125" style="1" hidden="1"/>
    <col min="10767" max="11010" width="9.140625" style="1" hidden="1"/>
    <col min="11011" max="11011" width="4.28515625" style="1" hidden="1"/>
    <col min="11012" max="11012" width="32.140625" style="1" hidden="1"/>
    <col min="11013" max="11013" width="12.5703125" style="1" hidden="1"/>
    <col min="11014" max="11014" width="7.140625" style="1" hidden="1"/>
    <col min="11015" max="11015" width="11.28515625" style="1" hidden="1"/>
    <col min="11016" max="11016" width="10.140625" style="1" hidden="1"/>
    <col min="11017" max="11017" width="5" style="1" hidden="1"/>
    <col min="11018" max="11018" width="9.5703125" style="1" hidden="1"/>
    <col min="11019" max="11019" width="13" style="1" hidden="1"/>
    <col min="11020" max="11020" width="12.85546875" style="1" hidden="1"/>
    <col min="11021" max="11021" width="14.85546875" style="1" hidden="1"/>
    <col min="11022" max="11022" width="14.42578125" style="1" hidden="1"/>
    <col min="11023" max="11266" width="9.140625" style="1" hidden="1"/>
    <col min="11267" max="11267" width="4.28515625" style="1" hidden="1"/>
    <col min="11268" max="11268" width="32.140625" style="1" hidden="1"/>
    <col min="11269" max="11269" width="12.5703125" style="1" hidden="1"/>
    <col min="11270" max="11270" width="7.140625" style="1" hidden="1"/>
    <col min="11271" max="11271" width="11.28515625" style="1" hidden="1"/>
    <col min="11272" max="11272" width="10.140625" style="1" hidden="1"/>
    <col min="11273" max="11273" width="5" style="1" hidden="1"/>
    <col min="11274" max="11274" width="9.5703125" style="1" hidden="1"/>
    <col min="11275" max="11275" width="13" style="1" hidden="1"/>
    <col min="11276" max="11276" width="12.85546875" style="1" hidden="1"/>
    <col min="11277" max="11277" width="14.85546875" style="1" hidden="1"/>
    <col min="11278" max="11278" width="14.42578125" style="1" hidden="1"/>
    <col min="11279" max="11522" width="9.140625" style="1" hidden="1"/>
    <col min="11523" max="11523" width="4.28515625" style="1" hidden="1"/>
    <col min="11524" max="11524" width="32.140625" style="1" hidden="1"/>
    <col min="11525" max="11525" width="12.5703125" style="1" hidden="1"/>
    <col min="11526" max="11526" width="7.140625" style="1" hidden="1"/>
    <col min="11527" max="11527" width="11.28515625" style="1" hidden="1"/>
    <col min="11528" max="11528" width="10.140625" style="1" hidden="1"/>
    <col min="11529" max="11529" width="5" style="1" hidden="1"/>
    <col min="11530" max="11530" width="9.5703125" style="1" hidden="1"/>
    <col min="11531" max="11531" width="13" style="1" hidden="1"/>
    <col min="11532" max="11532" width="12.85546875" style="1" hidden="1"/>
    <col min="11533" max="11533" width="14.85546875" style="1" hidden="1"/>
    <col min="11534" max="11534" width="14.42578125" style="1" hidden="1"/>
    <col min="11535" max="11778" width="9.140625" style="1" hidden="1"/>
    <col min="11779" max="11779" width="4.28515625" style="1" hidden="1"/>
    <col min="11780" max="11780" width="32.140625" style="1" hidden="1"/>
    <col min="11781" max="11781" width="12.5703125" style="1" hidden="1"/>
    <col min="11782" max="11782" width="7.140625" style="1" hidden="1"/>
    <col min="11783" max="11783" width="11.28515625" style="1" hidden="1"/>
    <col min="11784" max="11784" width="10.140625" style="1" hidden="1"/>
    <col min="11785" max="11785" width="5" style="1" hidden="1"/>
    <col min="11786" max="11786" width="9.5703125" style="1" hidden="1"/>
    <col min="11787" max="11787" width="13" style="1" hidden="1"/>
    <col min="11788" max="11788" width="12.85546875" style="1" hidden="1"/>
    <col min="11789" max="11789" width="14.85546875" style="1" hidden="1"/>
    <col min="11790" max="11790" width="14.42578125" style="1" hidden="1"/>
    <col min="11791" max="12034" width="9.140625" style="1" hidden="1"/>
    <col min="12035" max="12035" width="4.28515625" style="1" hidden="1"/>
    <col min="12036" max="12036" width="32.140625" style="1" hidden="1"/>
    <col min="12037" max="12037" width="12.5703125" style="1" hidden="1"/>
    <col min="12038" max="12038" width="7.140625" style="1" hidden="1"/>
    <col min="12039" max="12039" width="11.28515625" style="1" hidden="1"/>
    <col min="12040" max="12040" width="10.140625" style="1" hidden="1"/>
    <col min="12041" max="12041" width="5" style="1" hidden="1"/>
    <col min="12042" max="12042" width="9.5703125" style="1" hidden="1"/>
    <col min="12043" max="12043" width="13" style="1" hidden="1"/>
    <col min="12044" max="12044" width="12.85546875" style="1" hidden="1"/>
    <col min="12045" max="12045" width="14.85546875" style="1" hidden="1"/>
    <col min="12046" max="12046" width="14.42578125" style="1" hidden="1"/>
    <col min="12047" max="12290" width="9.140625" style="1" hidden="1"/>
    <col min="12291" max="12291" width="4.28515625" style="1" hidden="1"/>
    <col min="12292" max="12292" width="32.140625" style="1" hidden="1"/>
    <col min="12293" max="12293" width="12.5703125" style="1" hidden="1"/>
    <col min="12294" max="12294" width="7.140625" style="1" hidden="1"/>
    <col min="12295" max="12295" width="11.28515625" style="1" hidden="1"/>
    <col min="12296" max="12296" width="10.140625" style="1" hidden="1"/>
    <col min="12297" max="12297" width="5" style="1" hidden="1"/>
    <col min="12298" max="12298" width="9.5703125" style="1" hidden="1"/>
    <col min="12299" max="12299" width="13" style="1" hidden="1"/>
    <col min="12300" max="12300" width="12.85546875" style="1" hidden="1"/>
    <col min="12301" max="12301" width="14.85546875" style="1" hidden="1"/>
    <col min="12302" max="12302" width="14.42578125" style="1" hidden="1"/>
    <col min="12303" max="12546" width="9.140625" style="1" hidden="1"/>
    <col min="12547" max="12547" width="4.28515625" style="1" hidden="1"/>
    <col min="12548" max="12548" width="32.140625" style="1" hidden="1"/>
    <col min="12549" max="12549" width="12.5703125" style="1" hidden="1"/>
    <col min="12550" max="12550" width="7.140625" style="1" hidden="1"/>
    <col min="12551" max="12551" width="11.28515625" style="1" hidden="1"/>
    <col min="12552" max="12552" width="10.140625" style="1" hidden="1"/>
    <col min="12553" max="12553" width="5" style="1" hidden="1"/>
    <col min="12554" max="12554" width="9.5703125" style="1" hidden="1"/>
    <col min="12555" max="12555" width="13" style="1" hidden="1"/>
    <col min="12556" max="12556" width="12.85546875" style="1" hidden="1"/>
    <col min="12557" max="12557" width="14.85546875" style="1" hidden="1"/>
    <col min="12558" max="12558" width="14.42578125" style="1" hidden="1"/>
    <col min="12559" max="12802" width="9.140625" style="1" hidden="1"/>
    <col min="12803" max="12803" width="4.28515625" style="1" hidden="1"/>
    <col min="12804" max="12804" width="32.140625" style="1" hidden="1"/>
    <col min="12805" max="12805" width="12.5703125" style="1" hidden="1"/>
    <col min="12806" max="12806" width="7.140625" style="1" hidden="1"/>
    <col min="12807" max="12807" width="11.28515625" style="1" hidden="1"/>
    <col min="12808" max="12808" width="10.140625" style="1" hidden="1"/>
    <col min="12809" max="12809" width="5" style="1" hidden="1"/>
    <col min="12810" max="12810" width="9.5703125" style="1" hidden="1"/>
    <col min="12811" max="12811" width="13" style="1" hidden="1"/>
    <col min="12812" max="12812" width="12.85546875" style="1" hidden="1"/>
    <col min="12813" max="12813" width="14.85546875" style="1" hidden="1"/>
    <col min="12814" max="12814" width="14.42578125" style="1" hidden="1"/>
    <col min="12815" max="13058" width="9.140625" style="1" hidden="1"/>
    <col min="13059" max="13059" width="4.28515625" style="1" hidden="1"/>
    <col min="13060" max="13060" width="32.140625" style="1" hidden="1"/>
    <col min="13061" max="13061" width="12.5703125" style="1" hidden="1"/>
    <col min="13062" max="13062" width="7.140625" style="1" hidden="1"/>
    <col min="13063" max="13063" width="11.28515625" style="1" hidden="1"/>
    <col min="13064" max="13064" width="10.140625" style="1" hidden="1"/>
    <col min="13065" max="13065" width="5" style="1" hidden="1"/>
    <col min="13066" max="13066" width="9.5703125" style="1" hidden="1"/>
    <col min="13067" max="13067" width="13" style="1" hidden="1"/>
    <col min="13068" max="13068" width="12.85546875" style="1" hidden="1"/>
    <col min="13069" max="13069" width="14.85546875" style="1" hidden="1"/>
    <col min="13070" max="13070" width="14.42578125" style="1" hidden="1"/>
    <col min="13071" max="13314" width="9.140625" style="1" hidden="1"/>
    <col min="13315" max="13315" width="4.28515625" style="1" hidden="1"/>
    <col min="13316" max="13316" width="32.140625" style="1" hidden="1"/>
    <col min="13317" max="13317" width="12.5703125" style="1" hidden="1"/>
    <col min="13318" max="13318" width="7.140625" style="1" hidden="1"/>
    <col min="13319" max="13319" width="11.28515625" style="1" hidden="1"/>
    <col min="13320" max="13320" width="10.140625" style="1" hidden="1"/>
    <col min="13321" max="13321" width="5" style="1" hidden="1"/>
    <col min="13322" max="13322" width="9.5703125" style="1" hidden="1"/>
    <col min="13323" max="13323" width="13" style="1" hidden="1"/>
    <col min="13324" max="13324" width="12.85546875" style="1" hidden="1"/>
    <col min="13325" max="13325" width="14.85546875" style="1" hidden="1"/>
    <col min="13326" max="13326" width="14.42578125" style="1" hidden="1"/>
    <col min="13327" max="13570" width="9.140625" style="1" hidden="1"/>
    <col min="13571" max="13571" width="4.28515625" style="1" hidden="1"/>
    <col min="13572" max="13572" width="32.140625" style="1" hidden="1"/>
    <col min="13573" max="13573" width="12.5703125" style="1" hidden="1"/>
    <col min="13574" max="13574" width="7.140625" style="1" hidden="1"/>
    <col min="13575" max="13575" width="11.28515625" style="1" hidden="1"/>
    <col min="13576" max="13576" width="10.140625" style="1" hidden="1"/>
    <col min="13577" max="13577" width="5" style="1" hidden="1"/>
    <col min="13578" max="13578" width="9.5703125" style="1" hidden="1"/>
    <col min="13579" max="13579" width="13" style="1" hidden="1"/>
    <col min="13580" max="13580" width="12.85546875" style="1" hidden="1"/>
    <col min="13581" max="13581" width="14.85546875" style="1" hidden="1"/>
    <col min="13582" max="13582" width="14.42578125" style="1" hidden="1"/>
    <col min="13583" max="13826" width="9.140625" style="1" hidden="1"/>
    <col min="13827" max="13827" width="4.28515625" style="1" hidden="1"/>
    <col min="13828" max="13828" width="32.140625" style="1" hidden="1"/>
    <col min="13829" max="13829" width="12.5703125" style="1" hidden="1"/>
    <col min="13830" max="13830" width="7.140625" style="1" hidden="1"/>
    <col min="13831" max="13831" width="11.28515625" style="1" hidden="1"/>
    <col min="13832" max="13832" width="10.140625" style="1" hidden="1"/>
    <col min="13833" max="13833" width="5" style="1" hidden="1"/>
    <col min="13834" max="13834" width="9.5703125" style="1" hidden="1"/>
    <col min="13835" max="13835" width="13" style="1" hidden="1"/>
    <col min="13836" max="13836" width="12.85546875" style="1" hidden="1"/>
    <col min="13837" max="13837" width="14.85546875" style="1" hidden="1"/>
    <col min="13838" max="13838" width="14.42578125" style="1" hidden="1"/>
    <col min="13839" max="14082" width="9.140625" style="1" hidden="1"/>
    <col min="14083" max="14083" width="4.28515625" style="1" hidden="1"/>
    <col min="14084" max="14084" width="32.140625" style="1" hidden="1"/>
    <col min="14085" max="14085" width="12.5703125" style="1" hidden="1"/>
    <col min="14086" max="14086" width="7.140625" style="1" hidden="1"/>
    <col min="14087" max="14087" width="11.28515625" style="1" hidden="1"/>
    <col min="14088" max="14088" width="10.140625" style="1" hidden="1"/>
    <col min="14089" max="14089" width="5" style="1" hidden="1"/>
    <col min="14090" max="14090" width="9.5703125" style="1" hidden="1"/>
    <col min="14091" max="14091" width="13" style="1" hidden="1"/>
    <col min="14092" max="14092" width="12.85546875" style="1" hidden="1"/>
    <col min="14093" max="14093" width="14.85546875" style="1" hidden="1"/>
    <col min="14094" max="14094" width="14.42578125" style="1" hidden="1"/>
    <col min="14095" max="14338" width="9.140625" style="1" hidden="1"/>
    <col min="14339" max="14339" width="4.28515625" style="1" hidden="1"/>
    <col min="14340" max="14340" width="32.140625" style="1" hidden="1"/>
    <col min="14341" max="14341" width="12.5703125" style="1" hidden="1"/>
    <col min="14342" max="14342" width="7.140625" style="1" hidden="1"/>
    <col min="14343" max="14343" width="11.28515625" style="1" hidden="1"/>
    <col min="14344" max="14344" width="10.140625" style="1" hidden="1"/>
    <col min="14345" max="14345" width="5" style="1" hidden="1"/>
    <col min="14346" max="14346" width="9.5703125" style="1" hidden="1"/>
    <col min="14347" max="14347" width="13" style="1" hidden="1"/>
    <col min="14348" max="14348" width="12.85546875" style="1" hidden="1"/>
    <col min="14349" max="14349" width="14.85546875" style="1" hidden="1"/>
    <col min="14350" max="14350" width="14.42578125" style="1" hidden="1"/>
    <col min="14351" max="14594" width="9.140625" style="1" hidden="1"/>
    <col min="14595" max="14595" width="4.28515625" style="1" hidden="1"/>
    <col min="14596" max="14596" width="32.140625" style="1" hidden="1"/>
    <col min="14597" max="14597" width="12.5703125" style="1" hidden="1"/>
    <col min="14598" max="14598" width="7.140625" style="1" hidden="1"/>
    <col min="14599" max="14599" width="11.28515625" style="1" hidden="1"/>
    <col min="14600" max="14600" width="10.140625" style="1" hidden="1"/>
    <col min="14601" max="14601" width="5" style="1" hidden="1"/>
    <col min="14602" max="14602" width="9.5703125" style="1" hidden="1"/>
    <col min="14603" max="14603" width="13" style="1" hidden="1"/>
    <col min="14604" max="14604" width="12.85546875" style="1" hidden="1"/>
    <col min="14605" max="14605" width="14.85546875" style="1" hidden="1"/>
    <col min="14606" max="14606" width="14.42578125" style="1" hidden="1"/>
    <col min="14607" max="14850" width="9.140625" style="1" hidden="1"/>
    <col min="14851" max="14851" width="4.28515625" style="1" hidden="1"/>
    <col min="14852" max="14852" width="32.140625" style="1" hidden="1"/>
    <col min="14853" max="14853" width="12.5703125" style="1" hidden="1"/>
    <col min="14854" max="14854" width="7.140625" style="1" hidden="1"/>
    <col min="14855" max="14855" width="11.28515625" style="1" hidden="1"/>
    <col min="14856" max="14856" width="10.140625" style="1" hidden="1"/>
    <col min="14857" max="14857" width="5" style="1" hidden="1"/>
    <col min="14858" max="14858" width="9.5703125" style="1" hidden="1"/>
    <col min="14859" max="14859" width="13" style="1" hidden="1"/>
    <col min="14860" max="14860" width="12.85546875" style="1" hidden="1"/>
    <col min="14861" max="14861" width="14.85546875" style="1" hidden="1"/>
    <col min="14862" max="14862" width="14.42578125" style="1" hidden="1"/>
    <col min="14863" max="15106" width="9.140625" style="1" hidden="1"/>
    <col min="15107" max="15107" width="4.28515625" style="1" hidden="1"/>
    <col min="15108" max="15108" width="32.140625" style="1" hidden="1"/>
    <col min="15109" max="15109" width="12.5703125" style="1" hidden="1"/>
    <col min="15110" max="15110" width="7.140625" style="1" hidden="1"/>
    <col min="15111" max="15111" width="11.28515625" style="1" hidden="1"/>
    <col min="15112" max="15112" width="10.140625" style="1" hidden="1"/>
    <col min="15113" max="15113" width="5" style="1" hidden="1"/>
    <col min="15114" max="15114" width="9.5703125" style="1" hidden="1"/>
    <col min="15115" max="15115" width="13" style="1" hidden="1"/>
    <col min="15116" max="15116" width="12.85546875" style="1" hidden="1"/>
    <col min="15117" max="15117" width="14.85546875" style="1" hidden="1"/>
    <col min="15118" max="15118" width="14.42578125" style="1" hidden="1"/>
    <col min="15119" max="15362" width="9.140625" style="1" hidden="1"/>
    <col min="15363" max="15363" width="4.28515625" style="1" hidden="1"/>
    <col min="15364" max="15364" width="32.140625" style="1" hidden="1"/>
    <col min="15365" max="15365" width="12.5703125" style="1" hidden="1"/>
    <col min="15366" max="15366" width="7.140625" style="1" hidden="1"/>
    <col min="15367" max="15367" width="11.28515625" style="1" hidden="1"/>
    <col min="15368" max="15368" width="10.140625" style="1" hidden="1"/>
    <col min="15369" max="15369" width="5" style="1" hidden="1"/>
    <col min="15370" max="15370" width="9.5703125" style="1" hidden="1"/>
    <col min="15371" max="15371" width="13" style="1" hidden="1"/>
    <col min="15372" max="15372" width="12.85546875" style="1" hidden="1"/>
    <col min="15373" max="15373" width="14.85546875" style="1" hidden="1"/>
    <col min="15374" max="15374" width="14.42578125" style="1" hidden="1"/>
    <col min="15375" max="15618" width="9.140625" style="1" hidden="1"/>
    <col min="15619" max="15619" width="4.28515625" style="1" hidden="1"/>
    <col min="15620" max="15620" width="32.140625" style="1" hidden="1"/>
    <col min="15621" max="15621" width="12.5703125" style="1" hidden="1"/>
    <col min="15622" max="15622" width="7.140625" style="1" hidden="1"/>
    <col min="15623" max="15623" width="11.28515625" style="1" hidden="1"/>
    <col min="15624" max="15624" width="10.140625" style="1" hidden="1"/>
    <col min="15625" max="15625" width="5" style="1" hidden="1"/>
    <col min="15626" max="15626" width="9.5703125" style="1" hidden="1"/>
    <col min="15627" max="15627" width="13" style="1" hidden="1"/>
    <col min="15628" max="15628" width="12.85546875" style="1" hidden="1"/>
    <col min="15629" max="15629" width="14.85546875" style="1" hidden="1"/>
    <col min="15630" max="15630" width="14.42578125" style="1" hidden="1"/>
    <col min="15631" max="15874" width="9.140625" style="1" hidden="1"/>
    <col min="15875" max="15875" width="4.28515625" style="1" hidden="1"/>
    <col min="15876" max="15876" width="32.140625" style="1" hidden="1"/>
    <col min="15877" max="15877" width="12.5703125" style="1" hidden="1"/>
    <col min="15878" max="15878" width="7.140625" style="1" hidden="1"/>
    <col min="15879" max="15879" width="11.28515625" style="1" hidden="1"/>
    <col min="15880" max="15880" width="10.140625" style="1" hidden="1"/>
    <col min="15881" max="15881" width="5" style="1" hidden="1"/>
    <col min="15882" max="15882" width="9.5703125" style="1" hidden="1"/>
    <col min="15883" max="15883" width="13" style="1" hidden="1"/>
    <col min="15884" max="15884" width="12.85546875" style="1" hidden="1"/>
    <col min="15885" max="15885" width="14.85546875" style="1" hidden="1"/>
    <col min="15886" max="15886" width="14.42578125" style="1" hidden="1"/>
    <col min="15887" max="16130" width="9.140625" style="1" hidden="1"/>
    <col min="16131" max="16131" width="4.28515625" style="1" hidden="1"/>
    <col min="16132" max="16132" width="32.140625" style="1" hidden="1"/>
    <col min="16133" max="16133" width="12.5703125" style="1" hidden="1"/>
    <col min="16134" max="16134" width="7.140625" style="1" hidden="1"/>
    <col min="16135" max="16135" width="11.28515625" style="1" hidden="1"/>
    <col min="16136" max="16136" width="10.140625" style="1" hidden="1"/>
    <col min="16137" max="16137" width="5" style="1" hidden="1"/>
    <col min="16138" max="16138" width="9.5703125" style="1" hidden="1"/>
    <col min="16139" max="16139" width="13" style="1" hidden="1"/>
    <col min="16140" max="16140" width="12.85546875" style="1" hidden="1"/>
    <col min="16141" max="16141" width="14.85546875" style="1" hidden="1"/>
    <col min="16142" max="16142" width="14.42578125" style="1" hidden="1"/>
    <col min="16143" max="16143" width="12.85546875" style="1" hidden="1"/>
    <col min="16144" max="16144" width="14.85546875" style="1" hidden="1"/>
    <col min="16145" max="16146" width="14.42578125" style="1" hidden="1"/>
    <col min="16147" max="16147" width="12.85546875" style="1" hidden="1"/>
    <col min="16148" max="16148" width="14.85546875" style="1" hidden="1"/>
    <col min="16149" max="16153" width="14.42578125" style="1" hidden="1"/>
    <col min="16154" max="16384" width="9.140625" style="1" hidden="1"/>
  </cols>
  <sheetData>
    <row r="1" spans="1:15" x14ac:dyDescent="0.25"/>
    <row r="2" spans="1:15" ht="22.5" customHeight="1" x14ac:dyDescent="0.25">
      <c r="B2" s="193" t="s">
        <v>1087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5" ht="12" thickBot="1" x14ac:dyDescent="0.3"/>
    <row r="4" spans="1:15" s="2" customFormat="1" ht="28.5" customHeight="1" thickBot="1" x14ac:dyDescent="0.3">
      <c r="A4" s="1"/>
      <c r="B4" s="119" t="s">
        <v>417</v>
      </c>
      <c r="C4" s="120" t="s">
        <v>418</v>
      </c>
      <c r="D4" s="120" t="s">
        <v>419</v>
      </c>
      <c r="E4" s="119" t="s">
        <v>420</v>
      </c>
      <c r="F4" s="121" t="s">
        <v>421</v>
      </c>
      <c r="G4" s="119" t="s">
        <v>422</v>
      </c>
      <c r="H4" s="119" t="s">
        <v>423</v>
      </c>
      <c r="I4" s="119" t="s">
        <v>424</v>
      </c>
      <c r="J4" s="122" t="s">
        <v>425</v>
      </c>
      <c r="K4" s="122" t="s">
        <v>3</v>
      </c>
      <c r="L4" s="122" t="s">
        <v>5</v>
      </c>
      <c r="M4" s="122" t="s">
        <v>426</v>
      </c>
      <c r="N4" s="148"/>
      <c r="O4" s="148"/>
    </row>
    <row r="5" spans="1:15" s="2" customFormat="1" ht="15.75" customHeight="1" x14ac:dyDescent="0.25">
      <c r="B5" s="180" t="s">
        <v>743</v>
      </c>
      <c r="C5" s="181"/>
      <c r="D5" s="181"/>
      <c r="E5" s="181"/>
      <c r="F5" s="108" t="s">
        <v>427</v>
      </c>
      <c r="G5" s="189" t="s">
        <v>743</v>
      </c>
      <c r="H5" s="190"/>
      <c r="I5" s="55" t="s">
        <v>427</v>
      </c>
      <c r="J5" s="144"/>
      <c r="K5" s="145"/>
      <c r="L5" s="145"/>
      <c r="M5" s="146" t="s">
        <v>680</v>
      </c>
      <c r="N5" s="149"/>
      <c r="O5" s="149"/>
    </row>
    <row r="6" spans="1:15" ht="22.5" customHeight="1" x14ac:dyDescent="0.25">
      <c r="B6" s="165">
        <v>1</v>
      </c>
      <c r="C6" s="169" t="s">
        <v>904</v>
      </c>
      <c r="D6" s="165" t="s">
        <v>483</v>
      </c>
      <c r="E6" s="19" t="s">
        <v>217</v>
      </c>
      <c r="F6" s="20">
        <v>254</v>
      </c>
      <c r="G6" s="19" t="s">
        <v>428</v>
      </c>
      <c r="H6" s="19" t="s">
        <v>1</v>
      </c>
      <c r="I6" s="21">
        <v>189</v>
      </c>
      <c r="J6" s="27">
        <v>18900000.00000003</v>
      </c>
      <c r="K6" s="27">
        <v>114979417.24178346</v>
      </c>
      <c r="L6" s="27">
        <v>106740833.14177819</v>
      </c>
      <c r="M6" s="56">
        <f t="shared" ref="M6:M69" si="0">SUM(J6:L6)</f>
        <v>240620250.38356167</v>
      </c>
    </row>
    <row r="7" spans="1:15" ht="22.5" customHeight="1" x14ac:dyDescent="0.25">
      <c r="B7" s="166"/>
      <c r="C7" s="170"/>
      <c r="D7" s="166"/>
      <c r="E7" s="19" t="s">
        <v>282</v>
      </c>
      <c r="F7" s="20">
        <v>65</v>
      </c>
      <c r="G7" s="19" t="s">
        <v>429</v>
      </c>
      <c r="H7" s="19" t="s">
        <v>1</v>
      </c>
      <c r="I7" s="21">
        <v>65</v>
      </c>
      <c r="J7" s="22">
        <v>6500000.0000000149</v>
      </c>
      <c r="K7" s="22">
        <v>35659907.803101704</v>
      </c>
      <c r="L7" s="22">
        <v>33268235.690048978</v>
      </c>
      <c r="M7" s="56">
        <f t="shared" si="0"/>
        <v>75428143.493150696</v>
      </c>
    </row>
    <row r="8" spans="1:15" ht="28.5" customHeight="1" x14ac:dyDescent="0.25">
      <c r="B8" s="19">
        <v>2</v>
      </c>
      <c r="C8" s="35" t="s">
        <v>1019</v>
      </c>
      <c r="D8" s="19" t="s">
        <v>483</v>
      </c>
      <c r="E8" s="19" t="s">
        <v>285</v>
      </c>
      <c r="F8" s="20">
        <v>420</v>
      </c>
      <c r="G8" s="19" t="s">
        <v>430</v>
      </c>
      <c r="H8" s="19" t="s">
        <v>1</v>
      </c>
      <c r="I8" s="21">
        <v>420</v>
      </c>
      <c r="J8" s="22">
        <v>42000000.00000006</v>
      </c>
      <c r="K8" s="22">
        <v>190324979.82008144</v>
      </c>
      <c r="L8" s="22">
        <v>156711493.65937057</v>
      </c>
      <c r="M8" s="56">
        <f t="shared" si="0"/>
        <v>389036473.47945207</v>
      </c>
    </row>
    <row r="9" spans="1:15" ht="27.75" customHeight="1" x14ac:dyDescent="0.25">
      <c r="B9" s="19">
        <v>3</v>
      </c>
      <c r="C9" s="35" t="s">
        <v>905</v>
      </c>
      <c r="D9" s="19" t="s">
        <v>483</v>
      </c>
      <c r="E9" s="19" t="s">
        <v>286</v>
      </c>
      <c r="F9" s="20">
        <v>460</v>
      </c>
      <c r="G9" s="19" t="s">
        <v>431</v>
      </c>
      <c r="H9" s="19" t="s">
        <v>1</v>
      </c>
      <c r="I9" s="21">
        <v>460</v>
      </c>
      <c r="J9" s="22">
        <v>46000000</v>
      </c>
      <c r="K9" s="22">
        <v>203529765.19637173</v>
      </c>
      <c r="L9" s="22">
        <v>172675207.83102554</v>
      </c>
      <c r="M9" s="56">
        <f t="shared" si="0"/>
        <v>422204973.02739727</v>
      </c>
    </row>
    <row r="10" spans="1:15" ht="29.25" customHeight="1" x14ac:dyDescent="0.25">
      <c r="B10" s="19">
        <v>4</v>
      </c>
      <c r="C10" s="35" t="s">
        <v>906</v>
      </c>
      <c r="D10" s="19" t="s">
        <v>483</v>
      </c>
      <c r="E10" s="19" t="s">
        <v>288</v>
      </c>
      <c r="F10" s="20">
        <v>459</v>
      </c>
      <c r="G10" s="19" t="s">
        <v>289</v>
      </c>
      <c r="H10" s="19" t="s">
        <v>1</v>
      </c>
      <c r="I10" s="21">
        <v>459</v>
      </c>
      <c r="J10" s="22">
        <v>33621883.027397245</v>
      </c>
      <c r="K10" s="22">
        <v>29368830.203393511</v>
      </c>
      <c r="L10" s="22">
        <v>37105267.796606489</v>
      </c>
      <c r="M10" s="56">
        <f t="shared" si="0"/>
        <v>100095981.02739725</v>
      </c>
    </row>
    <row r="11" spans="1:15" ht="22.5" customHeight="1" x14ac:dyDescent="0.25">
      <c r="B11" s="165">
        <v>5</v>
      </c>
      <c r="C11" s="169" t="s">
        <v>907</v>
      </c>
      <c r="D11" s="165" t="s">
        <v>483</v>
      </c>
      <c r="E11" s="19" t="s">
        <v>293</v>
      </c>
      <c r="F11" s="178">
        <v>420</v>
      </c>
      <c r="G11" s="19" t="s">
        <v>432</v>
      </c>
      <c r="H11" s="19" t="s">
        <v>1</v>
      </c>
      <c r="I11" s="21">
        <v>210</v>
      </c>
      <c r="J11" s="22">
        <v>21000000.00000003</v>
      </c>
      <c r="K11" s="22">
        <v>59830625.451382995</v>
      </c>
      <c r="L11" s="22">
        <v>47973980.699301928</v>
      </c>
      <c r="M11" s="56">
        <f t="shared" si="0"/>
        <v>128804606.15068495</v>
      </c>
    </row>
    <row r="12" spans="1:15" ht="22.5" customHeight="1" x14ac:dyDescent="0.25">
      <c r="A12" s="2"/>
      <c r="B12" s="166"/>
      <c r="C12" s="170"/>
      <c r="D12" s="166"/>
      <c r="E12" s="19" t="s">
        <v>294</v>
      </c>
      <c r="F12" s="179"/>
      <c r="G12" s="19" t="s">
        <v>433</v>
      </c>
      <c r="H12" s="19" t="s">
        <v>10</v>
      </c>
      <c r="I12" s="21">
        <v>210</v>
      </c>
      <c r="J12" s="22">
        <v>20999999.999999985</v>
      </c>
      <c r="K12" s="22">
        <v>117764121.23876752</v>
      </c>
      <c r="L12" s="22">
        <v>106855445.65164344</v>
      </c>
      <c r="M12" s="56">
        <f t="shared" si="0"/>
        <v>245619566.89041096</v>
      </c>
      <c r="N12" s="149"/>
      <c r="O12" s="149"/>
    </row>
    <row r="13" spans="1:15" ht="27.75" customHeight="1" x14ac:dyDescent="0.25">
      <c r="B13" s="19">
        <v>6</v>
      </c>
      <c r="C13" s="35" t="s">
        <v>908</v>
      </c>
      <c r="D13" s="19" t="s">
        <v>483</v>
      </c>
      <c r="E13" s="19" t="s">
        <v>276</v>
      </c>
      <c r="F13" s="20">
        <v>56</v>
      </c>
      <c r="G13" s="19" t="s">
        <v>434</v>
      </c>
      <c r="H13" s="19" t="s">
        <v>1</v>
      </c>
      <c r="I13" s="21">
        <v>56</v>
      </c>
      <c r="J13" s="22">
        <v>5600000</v>
      </c>
      <c r="K13" s="22">
        <v>32984045.861864887</v>
      </c>
      <c r="L13" s="22">
        <v>30891927.055943333</v>
      </c>
      <c r="M13" s="56">
        <f t="shared" si="0"/>
        <v>69475972.91780822</v>
      </c>
    </row>
    <row r="14" spans="1:15" ht="27" customHeight="1" x14ac:dyDescent="0.25">
      <c r="B14" s="19">
        <v>7</v>
      </c>
      <c r="C14" s="35" t="s">
        <v>909</v>
      </c>
      <c r="D14" s="19" t="s">
        <v>483</v>
      </c>
      <c r="E14" s="19" t="s">
        <v>277</v>
      </c>
      <c r="F14" s="20">
        <v>151</v>
      </c>
      <c r="G14" s="19" t="s">
        <v>434</v>
      </c>
      <c r="H14" s="19" t="s">
        <v>1</v>
      </c>
      <c r="I14" s="21">
        <v>151</v>
      </c>
      <c r="J14" s="22">
        <v>15100000.00000003</v>
      </c>
      <c r="K14" s="22">
        <v>74900158.484604612</v>
      </c>
      <c r="L14" s="22">
        <v>68089158.666080311</v>
      </c>
      <c r="M14" s="56">
        <f t="shared" si="0"/>
        <v>158089317.15068495</v>
      </c>
    </row>
    <row r="15" spans="1:15" ht="22.5" customHeight="1" x14ac:dyDescent="0.25">
      <c r="B15" s="165">
        <v>8</v>
      </c>
      <c r="C15" s="169" t="s">
        <v>910</v>
      </c>
      <c r="D15" s="165" t="s">
        <v>483</v>
      </c>
      <c r="E15" s="19" t="s">
        <v>297</v>
      </c>
      <c r="F15" s="178">
        <v>464.8</v>
      </c>
      <c r="G15" s="19" t="s">
        <v>435</v>
      </c>
      <c r="H15" s="19" t="s">
        <v>1</v>
      </c>
      <c r="I15" s="21">
        <v>232.4</v>
      </c>
      <c r="J15" s="22">
        <v>23240000</v>
      </c>
      <c r="K15" s="22">
        <v>115626879.40922666</v>
      </c>
      <c r="L15" s="22">
        <v>102499668.67296511</v>
      </c>
      <c r="M15" s="56">
        <f t="shared" si="0"/>
        <v>241366548.08219177</v>
      </c>
    </row>
    <row r="16" spans="1:15" ht="22.5" customHeight="1" x14ac:dyDescent="0.25">
      <c r="B16" s="166"/>
      <c r="C16" s="170"/>
      <c r="D16" s="166"/>
      <c r="E16" s="19" t="s">
        <v>298</v>
      </c>
      <c r="F16" s="179"/>
      <c r="G16" s="19" t="s">
        <v>436</v>
      </c>
      <c r="H16" s="19" t="s">
        <v>10</v>
      </c>
      <c r="I16" s="21">
        <v>232.4</v>
      </c>
      <c r="J16" s="22">
        <v>23239999.999999955</v>
      </c>
      <c r="K16" s="22">
        <v>129945819.70333533</v>
      </c>
      <c r="L16" s="22">
        <v>115913370.36515783</v>
      </c>
      <c r="M16" s="56">
        <f t="shared" si="0"/>
        <v>269099190.06849313</v>
      </c>
    </row>
    <row r="17" spans="1:15" ht="22.5" customHeight="1" x14ac:dyDescent="0.25">
      <c r="B17" s="165">
        <v>9</v>
      </c>
      <c r="C17" s="169" t="s">
        <v>911</v>
      </c>
      <c r="D17" s="165" t="s">
        <v>483</v>
      </c>
      <c r="E17" s="19" t="s">
        <v>563</v>
      </c>
      <c r="F17" s="178">
        <v>725</v>
      </c>
      <c r="G17" s="19" t="s">
        <v>314</v>
      </c>
      <c r="H17" s="19" t="s">
        <v>1</v>
      </c>
      <c r="I17" s="21">
        <v>362.5</v>
      </c>
      <c r="J17" s="22">
        <v>36250000.000000007</v>
      </c>
      <c r="K17" s="22">
        <v>33533455.284483753</v>
      </c>
      <c r="L17" s="22">
        <v>39717402.605927192</v>
      </c>
      <c r="M17" s="56">
        <f t="shared" si="0"/>
        <v>109500857.89041096</v>
      </c>
    </row>
    <row r="18" spans="1:15" ht="22.5" customHeight="1" x14ac:dyDescent="0.25">
      <c r="A18" s="2"/>
      <c r="B18" s="166"/>
      <c r="C18" s="170"/>
      <c r="D18" s="166"/>
      <c r="E18" s="19" t="s">
        <v>564</v>
      </c>
      <c r="F18" s="179"/>
      <c r="G18" s="19" t="s">
        <v>437</v>
      </c>
      <c r="H18" s="19" t="s">
        <v>10</v>
      </c>
      <c r="I18" s="21">
        <v>362.5</v>
      </c>
      <c r="J18" s="22">
        <v>36250000</v>
      </c>
      <c r="K18" s="22">
        <v>109434401.02186674</v>
      </c>
      <c r="L18" s="22">
        <v>93629754.334297627</v>
      </c>
      <c r="M18" s="56">
        <f t="shared" si="0"/>
        <v>239314155.35616437</v>
      </c>
      <c r="N18" s="149"/>
      <c r="O18" s="149"/>
    </row>
    <row r="19" spans="1:15" ht="22.5" customHeight="1" x14ac:dyDescent="0.25">
      <c r="B19" s="165">
        <v>10</v>
      </c>
      <c r="C19" s="169" t="s">
        <v>912</v>
      </c>
      <c r="D19" s="165" t="s">
        <v>483</v>
      </c>
      <c r="E19" s="19" t="s">
        <v>315</v>
      </c>
      <c r="F19" s="178">
        <v>440</v>
      </c>
      <c r="G19" s="19" t="s">
        <v>438</v>
      </c>
      <c r="H19" s="19" t="s">
        <v>1</v>
      </c>
      <c r="I19" s="21">
        <v>220</v>
      </c>
      <c r="J19" s="22">
        <v>19639166.876712352</v>
      </c>
      <c r="K19" s="22">
        <v>73694880.551190466</v>
      </c>
      <c r="L19" s="22">
        <v>58560960.339220487</v>
      </c>
      <c r="M19" s="56">
        <f t="shared" si="0"/>
        <v>151895007.76712331</v>
      </c>
    </row>
    <row r="20" spans="1:15" ht="22.5" customHeight="1" x14ac:dyDescent="0.25">
      <c r="B20" s="166"/>
      <c r="C20" s="170"/>
      <c r="D20" s="166"/>
      <c r="E20" s="19" t="s">
        <v>316</v>
      </c>
      <c r="F20" s="179"/>
      <c r="G20" s="19" t="s">
        <v>317</v>
      </c>
      <c r="H20" s="19" t="s">
        <v>10</v>
      </c>
      <c r="I20" s="21">
        <v>220</v>
      </c>
      <c r="J20" s="22">
        <v>21999999.99999997</v>
      </c>
      <c r="K20" s="22">
        <v>82184626.691348463</v>
      </c>
      <c r="L20" s="22">
        <v>76203971.157966614</v>
      </c>
      <c r="M20" s="56">
        <f t="shared" si="0"/>
        <v>180388597.84931505</v>
      </c>
    </row>
    <row r="21" spans="1:15" ht="22.5" customHeight="1" x14ac:dyDescent="0.25">
      <c r="B21" s="165">
        <v>11</v>
      </c>
      <c r="C21" s="169" t="s">
        <v>913</v>
      </c>
      <c r="D21" s="165" t="s">
        <v>483</v>
      </c>
      <c r="E21" s="19" t="s">
        <v>325</v>
      </c>
      <c r="F21" s="178">
        <v>884</v>
      </c>
      <c r="G21" s="19" t="s">
        <v>326</v>
      </c>
      <c r="H21" s="19" t="s">
        <v>1</v>
      </c>
      <c r="I21" s="21">
        <v>442</v>
      </c>
      <c r="J21" s="22">
        <v>22377460.520547956</v>
      </c>
      <c r="K21" s="22">
        <v>11283555.672230445</v>
      </c>
      <c r="L21" s="22">
        <v>14284243.327769555</v>
      </c>
      <c r="M21" s="56">
        <f t="shared" si="0"/>
        <v>47945259.520547956</v>
      </c>
    </row>
    <row r="22" spans="1:15" ht="22.5" customHeight="1" x14ac:dyDescent="0.25">
      <c r="B22" s="166"/>
      <c r="C22" s="170"/>
      <c r="D22" s="166"/>
      <c r="E22" s="19" t="s">
        <v>327</v>
      </c>
      <c r="F22" s="179"/>
      <c r="G22" s="19" t="s">
        <v>328</v>
      </c>
      <c r="H22" s="19" t="s">
        <v>10</v>
      </c>
      <c r="I22" s="21">
        <v>442</v>
      </c>
      <c r="J22" s="22">
        <v>44199999.99999994</v>
      </c>
      <c r="K22" s="22">
        <v>107313388.38105935</v>
      </c>
      <c r="L22" s="22">
        <v>104070370.7696256</v>
      </c>
      <c r="M22" s="56">
        <f t="shared" si="0"/>
        <v>255583759.15068489</v>
      </c>
    </row>
    <row r="23" spans="1:15" ht="22.5" customHeight="1" x14ac:dyDescent="0.25">
      <c r="B23" s="165">
        <v>12</v>
      </c>
      <c r="C23" s="169" t="s">
        <v>914</v>
      </c>
      <c r="D23" s="165" t="s">
        <v>483</v>
      </c>
      <c r="E23" s="19" t="s">
        <v>567</v>
      </c>
      <c r="F23" s="178">
        <v>1797.24</v>
      </c>
      <c r="G23" s="23" t="s">
        <v>336</v>
      </c>
      <c r="H23" s="19" t="s">
        <v>1</v>
      </c>
      <c r="I23" s="21">
        <v>898.62</v>
      </c>
      <c r="J23" s="22">
        <v>89862000</v>
      </c>
      <c r="K23" s="22">
        <v>130490341.49981579</v>
      </c>
      <c r="L23" s="22">
        <v>132518992.74128011</v>
      </c>
      <c r="M23" s="56">
        <f t="shared" si="0"/>
        <v>352871334.2410959</v>
      </c>
    </row>
    <row r="24" spans="1:15" ht="22.5" customHeight="1" x14ac:dyDescent="0.25">
      <c r="A24" s="2"/>
      <c r="B24" s="174"/>
      <c r="C24" s="192"/>
      <c r="D24" s="174"/>
      <c r="E24" s="19" t="s">
        <v>568</v>
      </c>
      <c r="F24" s="179"/>
      <c r="G24" s="23" t="s">
        <v>439</v>
      </c>
      <c r="H24" s="19" t="s">
        <v>10</v>
      </c>
      <c r="I24" s="21">
        <v>898.62</v>
      </c>
      <c r="J24" s="22">
        <v>89862000</v>
      </c>
      <c r="K24" s="22">
        <v>160850164.68828008</v>
      </c>
      <c r="L24" s="22">
        <v>158565619.00761035</v>
      </c>
      <c r="M24" s="56">
        <f t="shared" si="0"/>
        <v>409277783.69589043</v>
      </c>
      <c r="N24" s="149"/>
      <c r="O24" s="149"/>
    </row>
    <row r="25" spans="1:15" ht="28.5" customHeight="1" x14ac:dyDescent="0.25">
      <c r="B25" s="19">
        <v>13</v>
      </c>
      <c r="C25" s="53" t="s">
        <v>915</v>
      </c>
      <c r="D25" s="19" t="s">
        <v>668</v>
      </c>
      <c r="E25" s="19" t="s">
        <v>379</v>
      </c>
      <c r="F25" s="20">
        <v>1200</v>
      </c>
      <c r="G25" s="23" t="s">
        <v>441</v>
      </c>
      <c r="H25" s="19" t="s">
        <v>1</v>
      </c>
      <c r="I25" s="21">
        <v>1125.49</v>
      </c>
      <c r="J25" s="22">
        <v>0</v>
      </c>
      <c r="K25" s="22">
        <v>0</v>
      </c>
      <c r="L25" s="22">
        <v>0</v>
      </c>
      <c r="M25" s="56">
        <f>SUM(J25:L25)</f>
        <v>0</v>
      </c>
      <c r="N25" s="149"/>
      <c r="O25" s="149"/>
    </row>
    <row r="26" spans="1:15" ht="22.5" customHeight="1" x14ac:dyDescent="0.25">
      <c r="B26" s="165">
        <v>14</v>
      </c>
      <c r="C26" s="169" t="s">
        <v>916</v>
      </c>
      <c r="D26" s="165" t="s">
        <v>483</v>
      </c>
      <c r="E26" s="19" t="s">
        <v>350</v>
      </c>
      <c r="F26" s="178">
        <v>605.66999999999996</v>
      </c>
      <c r="G26" s="19" t="s">
        <v>442</v>
      </c>
      <c r="H26" s="19" t="s">
        <v>1</v>
      </c>
      <c r="I26" s="21">
        <v>302.83</v>
      </c>
      <c r="J26" s="22">
        <v>0</v>
      </c>
      <c r="K26" s="22">
        <v>0</v>
      </c>
      <c r="L26" s="22">
        <v>0</v>
      </c>
      <c r="M26" s="56">
        <f>SUM(J26:L26)</f>
        <v>0</v>
      </c>
      <c r="N26" s="149"/>
      <c r="O26" s="149"/>
    </row>
    <row r="27" spans="1:15" ht="22.5" customHeight="1" x14ac:dyDescent="0.25">
      <c r="B27" s="174"/>
      <c r="C27" s="192"/>
      <c r="D27" s="174"/>
      <c r="E27" s="19" t="s">
        <v>351</v>
      </c>
      <c r="F27" s="179"/>
      <c r="G27" s="19" t="s">
        <v>443</v>
      </c>
      <c r="H27" s="19" t="s">
        <v>10</v>
      </c>
      <c r="I27" s="21">
        <v>300.31</v>
      </c>
      <c r="J27" s="22">
        <v>0</v>
      </c>
      <c r="K27" s="22">
        <v>0</v>
      </c>
      <c r="L27" s="22">
        <v>0</v>
      </c>
      <c r="M27" s="56">
        <f>SUM(J27:L27)</f>
        <v>0</v>
      </c>
      <c r="N27" s="149"/>
      <c r="O27" s="149"/>
    </row>
    <row r="28" spans="1:15" ht="22.5" customHeight="1" x14ac:dyDescent="0.25">
      <c r="B28" s="166"/>
      <c r="C28" s="170"/>
      <c r="D28" s="166"/>
      <c r="E28" s="19" t="s">
        <v>369</v>
      </c>
      <c r="F28" s="20">
        <v>2086.2600000000002</v>
      </c>
      <c r="G28" s="19" t="s">
        <v>444</v>
      </c>
      <c r="H28" s="19" t="s">
        <v>1</v>
      </c>
      <c r="I28" s="21">
        <v>2069.2800000000002</v>
      </c>
      <c r="J28" s="22">
        <v>0</v>
      </c>
      <c r="K28" s="22">
        <v>0</v>
      </c>
      <c r="L28" s="22">
        <v>0</v>
      </c>
      <c r="M28" s="56">
        <f t="shared" si="0"/>
        <v>0</v>
      </c>
    </row>
    <row r="29" spans="1:15" ht="22.5" customHeight="1" x14ac:dyDescent="0.25">
      <c r="B29" s="165">
        <v>15</v>
      </c>
      <c r="C29" s="169" t="s">
        <v>917</v>
      </c>
      <c r="D29" s="165" t="s">
        <v>483</v>
      </c>
      <c r="E29" s="19" t="s">
        <v>366</v>
      </c>
      <c r="F29" s="178">
        <v>642.79999999999995</v>
      </c>
      <c r="G29" s="19" t="s">
        <v>445</v>
      </c>
      <c r="H29" s="19" t="s">
        <v>1</v>
      </c>
      <c r="I29" s="21">
        <v>307.58</v>
      </c>
      <c r="J29" s="22">
        <v>30758400.000000007</v>
      </c>
      <c r="K29" s="22">
        <v>17689082.494536944</v>
      </c>
      <c r="L29" s="22">
        <v>5740048.7158740181</v>
      </c>
      <c r="M29" s="56">
        <f t="shared" si="0"/>
        <v>54187531.210410967</v>
      </c>
    </row>
    <row r="30" spans="1:15" ht="22.5" customHeight="1" x14ac:dyDescent="0.25">
      <c r="A30" s="2"/>
      <c r="B30" s="166"/>
      <c r="C30" s="170"/>
      <c r="D30" s="166"/>
      <c r="E30" s="19" t="s">
        <v>446</v>
      </c>
      <c r="F30" s="179"/>
      <c r="G30" s="19" t="s">
        <v>447</v>
      </c>
      <c r="H30" s="19" t="s">
        <v>10</v>
      </c>
      <c r="I30" s="21">
        <v>289.3</v>
      </c>
      <c r="J30" s="22">
        <v>23144160</v>
      </c>
      <c r="K30" s="22">
        <v>12892887.698601672</v>
      </c>
      <c r="L30" s="22">
        <v>3500396.9940010658</v>
      </c>
      <c r="M30" s="56">
        <f t="shared" si="0"/>
        <v>39537444.692602739</v>
      </c>
      <c r="N30" s="149"/>
      <c r="O30" s="149"/>
    </row>
    <row r="31" spans="1:15" ht="22.5" customHeight="1" x14ac:dyDescent="0.25">
      <c r="B31" s="165">
        <v>16</v>
      </c>
      <c r="C31" s="169" t="s">
        <v>918</v>
      </c>
      <c r="D31" s="185" t="s">
        <v>483</v>
      </c>
      <c r="E31" s="19" t="s">
        <v>362</v>
      </c>
      <c r="F31" s="178">
        <v>388.32</v>
      </c>
      <c r="G31" s="19" t="s">
        <v>448</v>
      </c>
      <c r="H31" s="19" t="s">
        <v>1</v>
      </c>
      <c r="I31" s="21">
        <v>182.29</v>
      </c>
      <c r="J31" s="22">
        <v>18229100.000000007</v>
      </c>
      <c r="K31" s="22">
        <v>10717140.32465174</v>
      </c>
      <c r="L31" s="22">
        <v>3675913.7526085349</v>
      </c>
      <c r="M31" s="56">
        <f t="shared" si="0"/>
        <v>32622154.077260282</v>
      </c>
    </row>
    <row r="32" spans="1:15" ht="22.5" customHeight="1" x14ac:dyDescent="0.25">
      <c r="B32" s="174"/>
      <c r="C32" s="192"/>
      <c r="D32" s="191"/>
      <c r="E32" s="19" t="s">
        <v>363</v>
      </c>
      <c r="F32" s="179"/>
      <c r="G32" s="19" t="s">
        <v>449</v>
      </c>
      <c r="H32" s="19" t="s">
        <v>10</v>
      </c>
      <c r="I32" s="21">
        <v>194.16</v>
      </c>
      <c r="J32" s="22">
        <v>19415999.999999996</v>
      </c>
      <c r="K32" s="22">
        <v>10677612.229713343</v>
      </c>
      <c r="L32" s="22">
        <v>3049261.331930493</v>
      </c>
      <c r="M32" s="56">
        <f t="shared" si="0"/>
        <v>33142873.561643831</v>
      </c>
    </row>
    <row r="33" spans="1:15" ht="22.5" customHeight="1" x14ac:dyDescent="0.25">
      <c r="B33" s="165">
        <v>17</v>
      </c>
      <c r="C33" s="169" t="s">
        <v>1016</v>
      </c>
      <c r="D33" s="185" t="s">
        <v>483</v>
      </c>
      <c r="E33" s="19" t="s">
        <v>380</v>
      </c>
      <c r="F33" s="178">
        <v>1957.39</v>
      </c>
      <c r="G33" s="19" t="s">
        <v>450</v>
      </c>
      <c r="H33" s="19" t="s">
        <v>1</v>
      </c>
      <c r="I33" s="21">
        <v>1065.7249999999999</v>
      </c>
      <c r="J33" s="22">
        <v>0</v>
      </c>
      <c r="K33" s="22">
        <v>0</v>
      </c>
      <c r="L33" s="22">
        <v>0</v>
      </c>
      <c r="M33" s="56">
        <f t="shared" si="0"/>
        <v>0</v>
      </c>
    </row>
    <row r="34" spans="1:15" ht="22.5" customHeight="1" x14ac:dyDescent="0.25">
      <c r="B34" s="174"/>
      <c r="C34" s="192"/>
      <c r="D34" s="191"/>
      <c r="E34" s="19" t="s">
        <v>381</v>
      </c>
      <c r="F34" s="179"/>
      <c r="G34" s="19" t="s">
        <v>451</v>
      </c>
      <c r="H34" s="19" t="s">
        <v>10</v>
      </c>
      <c r="I34" s="21">
        <v>891.67</v>
      </c>
      <c r="J34" s="22">
        <v>0</v>
      </c>
      <c r="K34" s="22">
        <v>0</v>
      </c>
      <c r="L34" s="22">
        <v>0</v>
      </c>
      <c r="M34" s="56">
        <f t="shared" si="0"/>
        <v>0</v>
      </c>
    </row>
    <row r="35" spans="1:15" ht="27.75" customHeight="1" x14ac:dyDescent="0.25">
      <c r="B35" s="19">
        <v>18</v>
      </c>
      <c r="C35" s="35" t="s">
        <v>919</v>
      </c>
      <c r="D35" s="19" t="s">
        <v>483</v>
      </c>
      <c r="E35" s="19" t="s">
        <v>343</v>
      </c>
      <c r="F35" s="20">
        <v>788</v>
      </c>
      <c r="G35" s="19" t="s">
        <v>452</v>
      </c>
      <c r="H35" s="19" t="s">
        <v>10</v>
      </c>
      <c r="I35" s="21">
        <v>314.12</v>
      </c>
      <c r="J35" s="22">
        <v>0</v>
      </c>
      <c r="K35" s="22">
        <v>0</v>
      </c>
      <c r="L35" s="22">
        <v>0</v>
      </c>
      <c r="M35" s="56">
        <f t="shared" si="0"/>
        <v>0</v>
      </c>
    </row>
    <row r="36" spans="1:15" ht="22.5" customHeight="1" x14ac:dyDescent="0.25">
      <c r="B36" s="165">
        <v>19</v>
      </c>
      <c r="C36" s="169" t="s">
        <v>920</v>
      </c>
      <c r="D36" s="165" t="s">
        <v>483</v>
      </c>
      <c r="E36" s="19" t="s">
        <v>348</v>
      </c>
      <c r="F36" s="178">
        <v>246.28</v>
      </c>
      <c r="G36" s="19" t="s">
        <v>454</v>
      </c>
      <c r="H36" s="19" t="s">
        <v>1</v>
      </c>
      <c r="I36" s="21">
        <v>118.88</v>
      </c>
      <c r="J36" s="22">
        <v>0</v>
      </c>
      <c r="K36" s="22">
        <v>0</v>
      </c>
      <c r="L36" s="22">
        <v>0</v>
      </c>
      <c r="M36" s="56">
        <f t="shared" si="0"/>
        <v>0</v>
      </c>
    </row>
    <row r="37" spans="1:15" ht="22.5" customHeight="1" x14ac:dyDescent="0.25">
      <c r="A37" s="2"/>
      <c r="B37" s="166"/>
      <c r="C37" s="170"/>
      <c r="D37" s="166"/>
      <c r="E37" s="19" t="s">
        <v>349</v>
      </c>
      <c r="F37" s="179"/>
      <c r="G37" s="19" t="s">
        <v>455</v>
      </c>
      <c r="H37" s="19" t="s">
        <v>10</v>
      </c>
      <c r="I37" s="21">
        <v>119.31</v>
      </c>
      <c r="J37" s="22">
        <v>0.34505205461755395</v>
      </c>
      <c r="K37" s="22">
        <v>-2.0608588467568977E-2</v>
      </c>
      <c r="L37" s="22">
        <v>2.0608588467568977E-2</v>
      </c>
      <c r="M37" s="56">
        <f t="shared" si="0"/>
        <v>0.34505205461755395</v>
      </c>
      <c r="N37" s="149"/>
      <c r="O37" s="149"/>
    </row>
    <row r="38" spans="1:15" ht="22.5" customHeight="1" x14ac:dyDescent="0.25">
      <c r="B38" s="165">
        <v>20</v>
      </c>
      <c r="C38" s="169" t="s">
        <v>921</v>
      </c>
      <c r="D38" s="165" t="s">
        <v>483</v>
      </c>
      <c r="E38" s="19" t="s">
        <v>352</v>
      </c>
      <c r="F38" s="178">
        <v>338</v>
      </c>
      <c r="G38" s="19" t="s">
        <v>456</v>
      </c>
      <c r="H38" s="19" t="s">
        <v>1</v>
      </c>
      <c r="I38" s="21">
        <v>159.82</v>
      </c>
      <c r="J38" s="22">
        <v>0</v>
      </c>
      <c r="K38" s="22">
        <v>0</v>
      </c>
      <c r="L38" s="22">
        <v>0</v>
      </c>
      <c r="M38" s="56">
        <f t="shared" si="0"/>
        <v>0</v>
      </c>
    </row>
    <row r="39" spans="1:15" ht="22.5" customHeight="1" x14ac:dyDescent="0.25">
      <c r="B39" s="166"/>
      <c r="C39" s="170"/>
      <c r="D39" s="166"/>
      <c r="E39" s="19" t="s">
        <v>353</v>
      </c>
      <c r="F39" s="179"/>
      <c r="G39" s="19" t="s">
        <v>457</v>
      </c>
      <c r="H39" s="19" t="s">
        <v>10</v>
      </c>
      <c r="I39" s="21">
        <v>160.25</v>
      </c>
      <c r="J39" s="22">
        <v>0</v>
      </c>
      <c r="K39" s="22">
        <v>0</v>
      </c>
      <c r="L39" s="22">
        <v>0</v>
      </c>
      <c r="M39" s="56">
        <f t="shared" si="0"/>
        <v>0</v>
      </c>
    </row>
    <row r="40" spans="1:15" ht="22.5" customHeight="1" x14ac:dyDescent="0.25">
      <c r="B40" s="165">
        <v>21</v>
      </c>
      <c r="C40" s="169" t="s">
        <v>922</v>
      </c>
      <c r="D40" s="165" t="s">
        <v>483</v>
      </c>
      <c r="E40" s="19" t="s">
        <v>354</v>
      </c>
      <c r="F40" s="178">
        <v>2896.8</v>
      </c>
      <c r="G40" s="19" t="s">
        <v>458</v>
      </c>
      <c r="H40" s="19" t="s">
        <v>1</v>
      </c>
      <c r="I40" s="21">
        <v>1314.11</v>
      </c>
      <c r="J40" s="22">
        <v>131411342.99999994</v>
      </c>
      <c r="K40" s="22">
        <v>64747153.108722419</v>
      </c>
      <c r="L40" s="22">
        <v>15845452.323255658</v>
      </c>
      <c r="M40" s="56">
        <f t="shared" si="0"/>
        <v>212003948.43197802</v>
      </c>
    </row>
    <row r="41" spans="1:15" ht="22.5" customHeight="1" x14ac:dyDescent="0.25">
      <c r="B41" s="166"/>
      <c r="C41" s="170"/>
      <c r="D41" s="166"/>
      <c r="E41" s="19" t="s">
        <v>355</v>
      </c>
      <c r="F41" s="179"/>
      <c r="G41" s="19" t="s">
        <v>448</v>
      </c>
      <c r="H41" s="19" t="s">
        <v>10</v>
      </c>
      <c r="I41" s="21">
        <v>1448.4</v>
      </c>
      <c r="J41" s="22">
        <v>151259215.1780822</v>
      </c>
      <c r="K41" s="22">
        <v>35475613.047240384</v>
      </c>
      <c r="L41" s="22">
        <v>13447234.952759618</v>
      </c>
      <c r="M41" s="56">
        <f t="shared" si="0"/>
        <v>200182063.1780822</v>
      </c>
    </row>
    <row r="42" spans="1:15" ht="22.5" customHeight="1" x14ac:dyDescent="0.25">
      <c r="B42" s="165">
        <v>22</v>
      </c>
      <c r="C42" s="169" t="s">
        <v>923</v>
      </c>
      <c r="D42" s="165" t="s">
        <v>483</v>
      </c>
      <c r="E42" s="19" t="s">
        <v>364</v>
      </c>
      <c r="F42" s="178">
        <v>1029.48</v>
      </c>
      <c r="G42" s="19" t="s">
        <v>459</v>
      </c>
      <c r="H42" s="19" t="s">
        <v>1</v>
      </c>
      <c r="I42" s="21">
        <v>489.39</v>
      </c>
      <c r="J42" s="30">
        <v>0</v>
      </c>
      <c r="K42" s="30">
        <v>0</v>
      </c>
      <c r="L42" s="30">
        <v>0</v>
      </c>
      <c r="M42" s="56">
        <f t="shared" si="0"/>
        <v>0</v>
      </c>
    </row>
    <row r="43" spans="1:15" ht="22.5" customHeight="1" x14ac:dyDescent="0.25">
      <c r="A43" s="2"/>
      <c r="B43" s="166"/>
      <c r="C43" s="170"/>
      <c r="D43" s="166"/>
      <c r="E43" s="19" t="s">
        <v>365</v>
      </c>
      <c r="F43" s="179"/>
      <c r="G43" s="19" t="s">
        <v>460</v>
      </c>
      <c r="H43" s="19" t="s">
        <v>10</v>
      </c>
      <c r="I43" s="21">
        <v>486.11</v>
      </c>
      <c r="J43" s="30">
        <v>0</v>
      </c>
      <c r="K43" s="30">
        <v>0</v>
      </c>
      <c r="L43" s="30">
        <v>0</v>
      </c>
      <c r="M43" s="56">
        <f t="shared" si="0"/>
        <v>0</v>
      </c>
      <c r="N43" s="149"/>
      <c r="O43" s="149"/>
    </row>
    <row r="44" spans="1:15" ht="22.5" customHeight="1" x14ac:dyDescent="0.25">
      <c r="B44" s="165">
        <v>23</v>
      </c>
      <c r="C44" s="169" t="s">
        <v>1006</v>
      </c>
      <c r="D44" s="165" t="s">
        <v>483</v>
      </c>
      <c r="E44" s="19" t="s">
        <v>376</v>
      </c>
      <c r="F44" s="178">
        <v>596.38</v>
      </c>
      <c r="G44" s="19" t="s">
        <v>461</v>
      </c>
      <c r="H44" s="19" t="s">
        <v>1</v>
      </c>
      <c r="I44" s="21">
        <v>295.82</v>
      </c>
      <c r="J44" s="22">
        <v>0.49041095934808254</v>
      </c>
      <c r="K44" s="22">
        <v>-2.4788140336128132E-3</v>
      </c>
      <c r="L44" s="22">
        <v>2.4788140336128132E-3</v>
      </c>
      <c r="M44" s="56">
        <f t="shared" si="0"/>
        <v>0.49041095934808254</v>
      </c>
    </row>
    <row r="45" spans="1:15" ht="22.5" customHeight="1" x14ac:dyDescent="0.25">
      <c r="B45" s="166"/>
      <c r="C45" s="170"/>
      <c r="D45" s="166"/>
      <c r="E45" s="19" t="s">
        <v>377</v>
      </c>
      <c r="F45" s="179"/>
      <c r="G45" s="19" t="s">
        <v>462</v>
      </c>
      <c r="H45" s="19" t="s">
        <v>10</v>
      </c>
      <c r="I45" s="21">
        <v>288</v>
      </c>
      <c r="J45" s="22">
        <v>0.12328767031431198</v>
      </c>
      <c r="K45" s="22">
        <v>-3.2966785267607808E-3</v>
      </c>
      <c r="L45" s="22">
        <v>3.2966785267607808E-3</v>
      </c>
      <c r="M45" s="56">
        <f t="shared" si="0"/>
        <v>0.12328767031431198</v>
      </c>
    </row>
    <row r="46" spans="1:15" ht="22.5" customHeight="1" x14ac:dyDescent="0.25">
      <c r="A46" s="2"/>
      <c r="B46" s="165">
        <v>24</v>
      </c>
      <c r="C46" s="169" t="s">
        <v>924</v>
      </c>
      <c r="D46" s="165" t="s">
        <v>483</v>
      </c>
      <c r="E46" s="19" t="s">
        <v>463</v>
      </c>
      <c r="F46" s="178">
        <v>584.86</v>
      </c>
      <c r="G46" s="19" t="s">
        <v>464</v>
      </c>
      <c r="H46" s="19" t="s">
        <v>1</v>
      </c>
      <c r="I46" s="21">
        <v>262.16000000000003</v>
      </c>
      <c r="J46" s="22">
        <v>0</v>
      </c>
      <c r="K46" s="22">
        <v>-2.6541564970800318E-4</v>
      </c>
      <c r="L46" s="22">
        <v>2.6541564970800318E-4</v>
      </c>
      <c r="M46" s="56">
        <f t="shared" si="0"/>
        <v>0</v>
      </c>
      <c r="N46" s="149"/>
      <c r="O46" s="149"/>
    </row>
    <row r="47" spans="1:15" ht="22.5" customHeight="1" x14ac:dyDescent="0.25">
      <c r="B47" s="166"/>
      <c r="C47" s="170"/>
      <c r="D47" s="166"/>
      <c r="E47" s="19" t="s">
        <v>378</v>
      </c>
      <c r="F47" s="179"/>
      <c r="G47" s="19" t="s">
        <v>465</v>
      </c>
      <c r="H47" s="19" t="s">
        <v>1</v>
      </c>
      <c r="I47" s="21">
        <v>289.67</v>
      </c>
      <c r="J47" s="22">
        <v>0</v>
      </c>
      <c r="K47" s="22">
        <v>-5.4329142382700153E-3</v>
      </c>
      <c r="L47" s="22">
        <v>5.4329142382700153E-3</v>
      </c>
      <c r="M47" s="56">
        <f t="shared" si="0"/>
        <v>0</v>
      </c>
    </row>
    <row r="48" spans="1:15" ht="36.75" customHeight="1" x14ac:dyDescent="0.25">
      <c r="B48" s="19">
        <v>25</v>
      </c>
      <c r="C48" s="35" t="s">
        <v>925</v>
      </c>
      <c r="D48" s="19" t="s">
        <v>483</v>
      </c>
      <c r="E48" s="19" t="s">
        <v>410</v>
      </c>
      <c r="F48" s="20">
        <v>526</v>
      </c>
      <c r="G48" s="19" t="s">
        <v>462</v>
      </c>
      <c r="H48" s="19" t="s">
        <v>1</v>
      </c>
      <c r="I48" s="21">
        <v>505</v>
      </c>
      <c r="J48" s="30">
        <v>0.40821917727589607</v>
      </c>
      <c r="K48" s="30">
        <v>-1.9230624739437889E-3</v>
      </c>
      <c r="L48" s="30">
        <v>1.9230624739437889E-3</v>
      </c>
      <c r="M48" s="56">
        <f>SUM(J48:L48)</f>
        <v>0.40821917727589607</v>
      </c>
      <c r="N48" s="149"/>
      <c r="O48" s="149"/>
    </row>
    <row r="49" spans="1:15" ht="26.25" customHeight="1" x14ac:dyDescent="0.25">
      <c r="B49" s="19">
        <v>26</v>
      </c>
      <c r="C49" s="35" t="s">
        <v>926</v>
      </c>
      <c r="D49" s="19" t="s">
        <v>483</v>
      </c>
      <c r="E49" s="19" t="s">
        <v>411</v>
      </c>
      <c r="F49" s="20">
        <v>747.6</v>
      </c>
      <c r="G49" s="19" t="s">
        <v>466</v>
      </c>
      <c r="H49" s="19" t="s">
        <v>1</v>
      </c>
      <c r="I49" s="21">
        <v>698</v>
      </c>
      <c r="J49" s="30">
        <v>0.16164383664727211</v>
      </c>
      <c r="K49" s="30">
        <v>0</v>
      </c>
      <c r="L49" s="30">
        <v>0</v>
      </c>
      <c r="M49" s="56">
        <f>SUM(J49:L49)</f>
        <v>0.16164383664727211</v>
      </c>
      <c r="N49" s="149"/>
      <c r="O49" s="149"/>
    </row>
    <row r="50" spans="1:15" ht="38.25" customHeight="1" x14ac:dyDescent="0.25">
      <c r="A50" s="2"/>
      <c r="B50" s="19">
        <v>27</v>
      </c>
      <c r="C50" s="35" t="s">
        <v>927</v>
      </c>
      <c r="D50" s="19" t="s">
        <v>483</v>
      </c>
      <c r="E50" s="19" t="s">
        <v>412</v>
      </c>
      <c r="F50" s="20">
        <v>1998</v>
      </c>
      <c r="G50" s="19" t="s">
        <v>467</v>
      </c>
      <c r="H50" s="19" t="s">
        <v>1</v>
      </c>
      <c r="I50" s="21">
        <v>1812</v>
      </c>
      <c r="J50" s="22">
        <v>0.40547946095466614</v>
      </c>
      <c r="K50" s="22">
        <v>-1.4130681488611926E-2</v>
      </c>
      <c r="L50" s="22">
        <v>1.4130681488611926E-2</v>
      </c>
      <c r="M50" s="56">
        <f t="shared" si="0"/>
        <v>0.40547946095466614</v>
      </c>
      <c r="N50" s="149"/>
      <c r="O50" s="149"/>
    </row>
    <row r="51" spans="1:15" ht="28.5" customHeight="1" x14ac:dyDescent="0.25">
      <c r="B51" s="19">
        <v>28</v>
      </c>
      <c r="C51" s="35" t="s">
        <v>928</v>
      </c>
      <c r="D51" s="19" t="s">
        <v>483</v>
      </c>
      <c r="E51" s="19" t="s">
        <v>415</v>
      </c>
      <c r="F51" s="20">
        <v>352</v>
      </c>
      <c r="G51" s="19" t="s">
        <v>467</v>
      </c>
      <c r="H51" s="19" t="s">
        <v>1</v>
      </c>
      <c r="I51" s="21">
        <v>325</v>
      </c>
      <c r="J51" s="22">
        <v>26014000</v>
      </c>
      <c r="K51" s="22">
        <v>27866967.389053106</v>
      </c>
      <c r="L51" s="22">
        <v>4262800.4534126483</v>
      </c>
      <c r="M51" s="56">
        <f t="shared" si="0"/>
        <v>58143767.842465758</v>
      </c>
    </row>
    <row r="52" spans="1:15" ht="22.5" customHeight="1" x14ac:dyDescent="0.25">
      <c r="B52" s="165">
        <v>29</v>
      </c>
      <c r="C52" s="169" t="s">
        <v>929</v>
      </c>
      <c r="D52" s="165" t="s">
        <v>483</v>
      </c>
      <c r="E52" s="19" t="s">
        <v>553</v>
      </c>
      <c r="F52" s="178">
        <v>4530</v>
      </c>
      <c r="G52" s="24" t="s">
        <v>469</v>
      </c>
      <c r="H52" s="24" t="s">
        <v>1</v>
      </c>
      <c r="I52" s="21">
        <v>3300</v>
      </c>
      <c r="J52" s="22">
        <v>329999999.99999988</v>
      </c>
      <c r="K52" s="22">
        <v>320396878.51326334</v>
      </c>
      <c r="L52" s="22">
        <v>81065277.70591481</v>
      </c>
      <c r="M52" s="56">
        <f t="shared" si="0"/>
        <v>731462156.21917808</v>
      </c>
    </row>
    <row r="53" spans="1:15" ht="22.5" customHeight="1" x14ac:dyDescent="0.25">
      <c r="B53" s="166"/>
      <c r="C53" s="170"/>
      <c r="D53" s="166"/>
      <c r="E53" s="19" t="s">
        <v>554</v>
      </c>
      <c r="F53" s="179"/>
      <c r="G53" s="24" t="s">
        <v>470</v>
      </c>
      <c r="H53" s="24" t="s">
        <v>10</v>
      </c>
      <c r="I53" s="21">
        <v>1230</v>
      </c>
      <c r="J53" s="22">
        <v>123036000.00000009</v>
      </c>
      <c r="K53" s="22">
        <v>113023945.26558632</v>
      </c>
      <c r="L53" s="22">
        <v>34213294.542632841</v>
      </c>
      <c r="M53" s="56">
        <f t="shared" si="0"/>
        <v>270273239.80821925</v>
      </c>
    </row>
    <row r="54" spans="1:15" ht="22.5" customHeight="1" x14ac:dyDescent="0.25">
      <c r="B54" s="165">
        <v>30</v>
      </c>
      <c r="C54" s="169" t="s">
        <v>789</v>
      </c>
      <c r="D54" s="165" t="s">
        <v>483</v>
      </c>
      <c r="E54" s="32" t="s">
        <v>555</v>
      </c>
      <c r="F54" s="178">
        <v>1442</v>
      </c>
      <c r="G54" s="24" t="s">
        <v>471</v>
      </c>
      <c r="H54" s="24" t="s">
        <v>1</v>
      </c>
      <c r="I54" s="21">
        <v>254</v>
      </c>
      <c r="J54" s="22">
        <v>3698767.6147945207</v>
      </c>
      <c r="K54" s="22">
        <v>182159.329788223</v>
      </c>
      <c r="L54" s="22">
        <v>107946.670211777</v>
      </c>
      <c r="M54" s="56">
        <f t="shared" si="0"/>
        <v>3988873.6147945207</v>
      </c>
    </row>
    <row r="55" spans="1:15" ht="22.5" customHeight="1" x14ac:dyDescent="0.25">
      <c r="B55" s="166"/>
      <c r="C55" s="170"/>
      <c r="D55" s="166"/>
      <c r="E55" s="32" t="s">
        <v>556</v>
      </c>
      <c r="F55" s="179"/>
      <c r="G55" s="24" t="s">
        <v>472</v>
      </c>
      <c r="H55" s="24" t="s">
        <v>10</v>
      </c>
      <c r="I55" s="21">
        <v>1188.7</v>
      </c>
      <c r="J55" s="22">
        <v>28778041.914383575</v>
      </c>
      <c r="K55" s="22">
        <v>251315.34108125354</v>
      </c>
      <c r="L55" s="22">
        <v>160841.65891874646</v>
      </c>
      <c r="M55" s="56">
        <f t="shared" si="0"/>
        <v>29190198.914383575</v>
      </c>
    </row>
    <row r="56" spans="1:15" ht="27.75" customHeight="1" x14ac:dyDescent="0.25">
      <c r="A56" s="2"/>
      <c r="B56" s="19">
        <v>31</v>
      </c>
      <c r="C56" s="35" t="s">
        <v>1027</v>
      </c>
      <c r="D56" s="19" t="s">
        <v>483</v>
      </c>
      <c r="E56" s="19" t="s">
        <v>220</v>
      </c>
      <c r="F56" s="20">
        <v>1877.2</v>
      </c>
      <c r="G56" s="24" t="s">
        <v>473</v>
      </c>
      <c r="H56" s="24" t="s">
        <v>1</v>
      </c>
      <c r="I56" s="21">
        <v>1877.2</v>
      </c>
      <c r="J56" s="22">
        <v>0</v>
      </c>
      <c r="K56" s="22">
        <v>0</v>
      </c>
      <c r="L56" s="22">
        <v>0</v>
      </c>
      <c r="M56" s="56">
        <f t="shared" si="0"/>
        <v>0</v>
      </c>
      <c r="N56" s="149"/>
      <c r="O56" s="149"/>
    </row>
    <row r="57" spans="1:15" ht="38.25" customHeight="1" x14ac:dyDescent="0.25">
      <c r="B57" s="19">
        <v>32</v>
      </c>
      <c r="C57" s="35" t="s">
        <v>930</v>
      </c>
      <c r="D57" s="19" t="s">
        <v>483</v>
      </c>
      <c r="E57" s="19" t="s">
        <v>221</v>
      </c>
      <c r="F57" s="20">
        <v>1784.52</v>
      </c>
      <c r="G57" s="24" t="s">
        <v>474</v>
      </c>
      <c r="H57" s="24" t="s">
        <v>1</v>
      </c>
      <c r="I57" s="21">
        <v>1784.52</v>
      </c>
      <c r="J57" s="22">
        <v>0</v>
      </c>
      <c r="K57" s="22">
        <v>0</v>
      </c>
      <c r="L57" s="22">
        <v>0</v>
      </c>
      <c r="M57" s="56">
        <f t="shared" si="0"/>
        <v>0</v>
      </c>
    </row>
    <row r="58" spans="1:15" ht="39" customHeight="1" x14ac:dyDescent="0.25">
      <c r="B58" s="19">
        <v>33</v>
      </c>
      <c r="C58" s="35" t="s">
        <v>799</v>
      </c>
      <c r="D58" s="19" t="s">
        <v>483</v>
      </c>
      <c r="E58" s="19" t="s">
        <v>222</v>
      </c>
      <c r="F58" s="20">
        <v>807.48</v>
      </c>
      <c r="G58" s="24" t="s">
        <v>474</v>
      </c>
      <c r="H58" s="24" t="s">
        <v>1</v>
      </c>
      <c r="I58" s="21">
        <v>807.48</v>
      </c>
      <c r="J58" s="22">
        <v>80748000</v>
      </c>
      <c r="K58" s="22">
        <v>41329959.428442106</v>
      </c>
      <c r="L58" s="22">
        <v>2743056.155119535</v>
      </c>
      <c r="M58" s="56">
        <f t="shared" si="0"/>
        <v>124821015.58356164</v>
      </c>
    </row>
    <row r="59" spans="1:15" ht="28.5" customHeight="1" x14ac:dyDescent="0.25">
      <c r="B59" s="19">
        <v>34</v>
      </c>
      <c r="C59" s="35" t="s">
        <v>931</v>
      </c>
      <c r="D59" s="19" t="s">
        <v>483</v>
      </c>
      <c r="E59" s="19" t="s">
        <v>224</v>
      </c>
      <c r="F59" s="20">
        <v>1533.35</v>
      </c>
      <c r="G59" s="24" t="s">
        <v>468</v>
      </c>
      <c r="H59" s="24" t="s">
        <v>1</v>
      </c>
      <c r="I59" s="21">
        <v>1533.35</v>
      </c>
      <c r="J59" s="22">
        <v>138001500</v>
      </c>
      <c r="K59" s="22">
        <v>112982879.6013466</v>
      </c>
      <c r="L59" s="22">
        <v>24328253.782215048</v>
      </c>
      <c r="M59" s="56">
        <f t="shared" si="0"/>
        <v>275312633.38356167</v>
      </c>
    </row>
    <row r="60" spans="1:15" ht="51.75" customHeight="1" x14ac:dyDescent="0.25">
      <c r="B60" s="19">
        <v>35</v>
      </c>
      <c r="C60" s="35" t="s">
        <v>1030</v>
      </c>
      <c r="D60" s="19" t="s">
        <v>483</v>
      </c>
      <c r="E60" s="19" t="s">
        <v>225</v>
      </c>
      <c r="F60" s="20">
        <v>713.6</v>
      </c>
      <c r="G60" s="24" t="s">
        <v>475</v>
      </c>
      <c r="H60" s="24" t="s">
        <v>1</v>
      </c>
      <c r="I60" s="21">
        <v>714</v>
      </c>
      <c r="J60" s="22">
        <v>0</v>
      </c>
      <c r="K60" s="22">
        <v>-3.1465566072561972E-3</v>
      </c>
      <c r="L60" s="22">
        <v>3.1465566072561972E-3</v>
      </c>
      <c r="M60" s="56">
        <f t="shared" si="0"/>
        <v>0</v>
      </c>
    </row>
    <row r="61" spans="1:15" ht="28.5" customHeight="1" x14ac:dyDescent="0.25">
      <c r="B61" s="19">
        <v>36</v>
      </c>
      <c r="C61" s="35" t="s">
        <v>932</v>
      </c>
      <c r="D61" s="19" t="s">
        <v>483</v>
      </c>
      <c r="E61" s="19" t="s">
        <v>227</v>
      </c>
      <c r="F61" s="20">
        <v>2404.83</v>
      </c>
      <c r="G61" s="24" t="s">
        <v>476</v>
      </c>
      <c r="H61" s="24" t="s">
        <v>1</v>
      </c>
      <c r="I61" s="21">
        <v>2404.83</v>
      </c>
      <c r="J61" s="22">
        <v>192386400.00273976</v>
      </c>
      <c r="K61" s="22">
        <v>152719003.75834325</v>
      </c>
      <c r="L61" s="22">
        <v>26979187.290971816</v>
      </c>
      <c r="M61" s="56">
        <f t="shared" si="0"/>
        <v>372084591.05205482</v>
      </c>
    </row>
    <row r="62" spans="1:15" ht="22.5" customHeight="1" x14ac:dyDescent="0.25">
      <c r="A62" s="2"/>
      <c r="B62" s="165">
        <v>37</v>
      </c>
      <c r="C62" s="169" t="s">
        <v>933</v>
      </c>
      <c r="D62" s="165" t="s">
        <v>483</v>
      </c>
      <c r="E62" s="19" t="s">
        <v>230</v>
      </c>
      <c r="F62" s="178">
        <v>959.55</v>
      </c>
      <c r="G62" s="24" t="s">
        <v>477</v>
      </c>
      <c r="H62" s="24" t="s">
        <v>1</v>
      </c>
      <c r="I62" s="21">
        <v>600</v>
      </c>
      <c r="J62" s="22">
        <v>8.2191780209541321E-2</v>
      </c>
      <c r="K62" s="22">
        <v>0</v>
      </c>
      <c r="L62" s="22">
        <v>0</v>
      </c>
      <c r="M62" s="56">
        <f t="shared" si="0"/>
        <v>8.2191780209541321E-2</v>
      </c>
      <c r="N62" s="149"/>
      <c r="O62" s="149"/>
    </row>
    <row r="63" spans="1:15" ht="22.5" customHeight="1" x14ac:dyDescent="0.25">
      <c r="B63" s="166"/>
      <c r="C63" s="170"/>
      <c r="D63" s="166"/>
      <c r="E63" s="19" t="s">
        <v>231</v>
      </c>
      <c r="F63" s="179"/>
      <c r="G63" s="24" t="s">
        <v>478</v>
      </c>
      <c r="H63" s="24" t="s">
        <v>10</v>
      </c>
      <c r="I63" s="21">
        <v>359.55</v>
      </c>
      <c r="J63" s="22">
        <v>0</v>
      </c>
      <c r="K63" s="22">
        <v>-1.975755301526148E-2</v>
      </c>
      <c r="L63" s="22">
        <v>1.975755301526148E-2</v>
      </c>
      <c r="M63" s="56">
        <f t="shared" si="0"/>
        <v>0</v>
      </c>
    </row>
    <row r="64" spans="1:15" ht="21" customHeight="1" x14ac:dyDescent="0.25">
      <c r="B64" s="165">
        <v>38</v>
      </c>
      <c r="C64" s="169" t="s">
        <v>934</v>
      </c>
      <c r="D64" s="165" t="s">
        <v>483</v>
      </c>
      <c r="E64" s="19" t="s">
        <v>233</v>
      </c>
      <c r="F64" s="20">
        <v>706.08</v>
      </c>
      <c r="G64" s="24" t="s">
        <v>479</v>
      </c>
      <c r="H64" s="24" t="s">
        <v>1</v>
      </c>
      <c r="I64" s="21">
        <v>706.08</v>
      </c>
      <c r="J64" s="22">
        <v>0</v>
      </c>
      <c r="K64" s="22">
        <v>0</v>
      </c>
      <c r="L64" s="22">
        <v>0</v>
      </c>
      <c r="M64" s="56">
        <f t="shared" si="0"/>
        <v>0</v>
      </c>
    </row>
    <row r="65" spans="2:13" ht="21" customHeight="1" x14ac:dyDescent="0.25">
      <c r="B65" s="166"/>
      <c r="C65" s="170"/>
      <c r="D65" s="166"/>
      <c r="E65" s="19" t="s">
        <v>234</v>
      </c>
      <c r="F65" s="20">
        <v>346.88</v>
      </c>
      <c r="G65" s="24" t="s">
        <v>480</v>
      </c>
      <c r="H65" s="24" t="s">
        <v>10</v>
      </c>
      <c r="I65" s="21">
        <v>346.88</v>
      </c>
      <c r="J65" s="22">
        <v>0</v>
      </c>
      <c r="K65" s="22">
        <v>0</v>
      </c>
      <c r="L65" s="22">
        <v>0</v>
      </c>
      <c r="M65" s="56">
        <f t="shared" si="0"/>
        <v>0</v>
      </c>
    </row>
    <row r="66" spans="2:13" ht="27" customHeight="1" x14ac:dyDescent="0.25">
      <c r="B66" s="19">
        <v>39</v>
      </c>
      <c r="C66" s="35" t="s">
        <v>935</v>
      </c>
      <c r="D66" s="19" t="s">
        <v>483</v>
      </c>
      <c r="E66" s="19" t="s">
        <v>236</v>
      </c>
      <c r="F66" s="20">
        <v>307.19959999999998</v>
      </c>
      <c r="G66" s="24" t="s">
        <v>481</v>
      </c>
      <c r="H66" s="24" t="s">
        <v>1</v>
      </c>
      <c r="I66" s="21">
        <v>307.2</v>
      </c>
      <c r="J66" s="22">
        <v>24575967.916164394</v>
      </c>
      <c r="K66" s="22">
        <v>13194825.334664647</v>
      </c>
      <c r="L66" s="22">
        <v>2403454.2414449425</v>
      </c>
      <c r="M66" s="56">
        <f t="shared" si="0"/>
        <v>40174247.492273986</v>
      </c>
    </row>
    <row r="67" spans="2:13" ht="22.5" customHeight="1" x14ac:dyDescent="0.25">
      <c r="B67" s="165">
        <v>40</v>
      </c>
      <c r="C67" s="169" t="s">
        <v>936</v>
      </c>
      <c r="D67" s="165" t="s">
        <v>483</v>
      </c>
      <c r="E67" s="19" t="s">
        <v>237</v>
      </c>
      <c r="F67" s="178">
        <v>2152.84</v>
      </c>
      <c r="G67" s="24" t="s">
        <v>2</v>
      </c>
      <c r="H67" s="24" t="s">
        <v>1</v>
      </c>
      <c r="I67" s="21">
        <v>283.52</v>
      </c>
      <c r="J67" s="22">
        <v>2835244</v>
      </c>
      <c r="K67" s="22">
        <v>1222650.8590798965</v>
      </c>
      <c r="L67" s="22">
        <v>14149.790618733723</v>
      </c>
      <c r="M67" s="56">
        <f t="shared" si="0"/>
        <v>4072044.64969863</v>
      </c>
    </row>
    <row r="68" spans="2:13" ht="22.5" customHeight="1" x14ac:dyDescent="0.25">
      <c r="B68" s="166"/>
      <c r="C68" s="170"/>
      <c r="D68" s="166"/>
      <c r="E68" s="19" t="s">
        <v>238</v>
      </c>
      <c r="F68" s="179"/>
      <c r="G68" s="24" t="s">
        <v>482</v>
      </c>
      <c r="H68" s="24" t="s">
        <v>10</v>
      </c>
      <c r="I68" s="21">
        <v>1869.32</v>
      </c>
      <c r="J68" s="22">
        <v>37386312.145479456</v>
      </c>
      <c r="K68" s="22">
        <v>17379959.864598572</v>
      </c>
      <c r="L68" s="22">
        <v>593884.66630553722</v>
      </c>
      <c r="M68" s="56">
        <f t="shared" si="0"/>
        <v>55360156.676383562</v>
      </c>
    </row>
    <row r="69" spans="2:13" ht="39" customHeight="1" x14ac:dyDescent="0.25">
      <c r="B69" s="19">
        <v>41</v>
      </c>
      <c r="C69" s="35" t="s">
        <v>937</v>
      </c>
      <c r="D69" s="19" t="s">
        <v>483</v>
      </c>
      <c r="E69" s="19" t="s">
        <v>239</v>
      </c>
      <c r="F69" s="20">
        <v>1117.6600000000001</v>
      </c>
      <c r="G69" s="23" t="s">
        <v>682</v>
      </c>
      <c r="H69" s="19" t="s">
        <v>1</v>
      </c>
      <c r="I69" s="21">
        <v>1117.6600000000001</v>
      </c>
      <c r="J69" s="22">
        <v>67059599.999999978</v>
      </c>
      <c r="K69" s="22">
        <v>40473727.623834275</v>
      </c>
      <c r="L69" s="22">
        <v>6909684.4747958723</v>
      </c>
      <c r="M69" s="56">
        <f t="shared" si="0"/>
        <v>114443012.09863013</v>
      </c>
    </row>
    <row r="70" spans="2:13" ht="22.5" customHeight="1" x14ac:dyDescent="0.25">
      <c r="B70" s="165">
        <v>42</v>
      </c>
      <c r="C70" s="169" t="s">
        <v>1078</v>
      </c>
      <c r="D70" s="165" t="s">
        <v>483</v>
      </c>
      <c r="E70" s="19" t="s">
        <v>241</v>
      </c>
      <c r="F70" s="20">
        <v>580.4</v>
      </c>
      <c r="G70" s="23" t="s">
        <v>891</v>
      </c>
      <c r="H70" s="19" t="s">
        <v>1</v>
      </c>
      <c r="I70" s="19">
        <v>95.92</v>
      </c>
      <c r="J70" s="22">
        <v>0</v>
      </c>
      <c r="K70" s="22">
        <v>0</v>
      </c>
      <c r="L70" s="22">
        <v>0</v>
      </c>
      <c r="M70" s="56">
        <f t="shared" ref="M70:M92" si="1">SUM(J70:L70)</f>
        <v>0</v>
      </c>
    </row>
    <row r="71" spans="2:13" ht="22.5" customHeight="1" x14ac:dyDescent="0.25">
      <c r="B71" s="166"/>
      <c r="C71" s="170"/>
      <c r="D71" s="166"/>
      <c r="E71" s="19" t="s">
        <v>242</v>
      </c>
      <c r="F71" s="20">
        <v>580.4</v>
      </c>
      <c r="G71" s="23" t="s">
        <v>892</v>
      </c>
      <c r="H71" s="19" t="s">
        <v>10</v>
      </c>
      <c r="I71" s="19">
        <v>484.48</v>
      </c>
      <c r="J71" s="22">
        <v>0</v>
      </c>
      <c r="K71" s="22">
        <v>0</v>
      </c>
      <c r="L71" s="22">
        <v>0</v>
      </c>
      <c r="M71" s="56">
        <f t="shared" si="1"/>
        <v>0</v>
      </c>
    </row>
    <row r="72" spans="2:13" ht="22.5" customHeight="1" x14ac:dyDescent="0.25">
      <c r="B72" s="165">
        <v>43</v>
      </c>
      <c r="C72" s="169" t="s">
        <v>938</v>
      </c>
      <c r="D72" s="165" t="s">
        <v>483</v>
      </c>
      <c r="E72" s="19" t="s">
        <v>243</v>
      </c>
      <c r="F72" s="178">
        <v>3772.28</v>
      </c>
      <c r="G72" s="23" t="s">
        <v>893</v>
      </c>
      <c r="H72" s="19" t="s">
        <v>1</v>
      </c>
      <c r="I72" s="19">
        <v>1886.14</v>
      </c>
      <c r="J72" s="22">
        <v>0</v>
      </c>
      <c r="K72" s="22">
        <v>-6.7374740643044045E-4</v>
      </c>
      <c r="L72" s="22">
        <v>6.7374740643044045E-4</v>
      </c>
      <c r="M72" s="56">
        <f t="shared" si="1"/>
        <v>0</v>
      </c>
    </row>
    <row r="73" spans="2:13" ht="26.25" customHeight="1" x14ac:dyDescent="0.25">
      <c r="B73" s="166"/>
      <c r="C73" s="170"/>
      <c r="D73" s="166"/>
      <c r="E73" s="19" t="s">
        <v>244</v>
      </c>
      <c r="F73" s="179"/>
      <c r="G73" s="23" t="s">
        <v>98</v>
      </c>
      <c r="H73" s="19" t="s">
        <v>10</v>
      </c>
      <c r="I73" s="19">
        <v>1886.14</v>
      </c>
      <c r="J73" s="22">
        <v>0.12328767031431198</v>
      </c>
      <c r="K73" s="22">
        <v>0</v>
      </c>
      <c r="L73" s="22">
        <v>0</v>
      </c>
      <c r="M73" s="56">
        <f t="shared" si="1"/>
        <v>0.12328767031431198</v>
      </c>
    </row>
    <row r="74" spans="2:13" ht="22.5" customHeight="1" x14ac:dyDescent="0.25">
      <c r="B74" s="165">
        <v>44</v>
      </c>
      <c r="C74" s="169" t="s">
        <v>939</v>
      </c>
      <c r="D74" s="165" t="s">
        <v>483</v>
      </c>
      <c r="E74" s="19" t="s">
        <v>247</v>
      </c>
      <c r="F74" s="178">
        <v>2077.88</v>
      </c>
      <c r="G74" s="23" t="s">
        <v>7</v>
      </c>
      <c r="H74" s="19" t="s">
        <v>1</v>
      </c>
      <c r="I74" s="19">
        <v>1034.6400000000001</v>
      </c>
      <c r="J74" s="22">
        <v>62078100.100000001</v>
      </c>
      <c r="K74" s="22">
        <v>35778266.671106644</v>
      </c>
      <c r="L74" s="22">
        <v>5212454.2591632167</v>
      </c>
      <c r="M74" s="56">
        <f t="shared" si="1"/>
        <v>103068821.03026986</v>
      </c>
    </row>
    <row r="75" spans="2:13" ht="22.5" customHeight="1" x14ac:dyDescent="0.25">
      <c r="B75" s="166"/>
      <c r="C75" s="170"/>
      <c r="D75" s="166"/>
      <c r="E75" s="19" t="s">
        <v>248</v>
      </c>
      <c r="F75" s="179"/>
      <c r="G75" s="23" t="s">
        <v>89</v>
      </c>
      <c r="H75" s="19" t="s">
        <v>10</v>
      </c>
      <c r="I75" s="19">
        <v>1036.24</v>
      </c>
      <c r="J75" s="22">
        <v>51812249.900000006</v>
      </c>
      <c r="K75" s="22">
        <v>25505482.705471933</v>
      </c>
      <c r="L75" s="22">
        <v>3815382.2343088924</v>
      </c>
      <c r="M75" s="56">
        <f t="shared" si="1"/>
        <v>81133114.839780837</v>
      </c>
    </row>
    <row r="76" spans="2:13" ht="38.25" customHeight="1" x14ac:dyDescent="0.25">
      <c r="B76" s="19">
        <v>45</v>
      </c>
      <c r="C76" s="35" t="s">
        <v>940</v>
      </c>
      <c r="D76" s="19" t="s">
        <v>483</v>
      </c>
      <c r="E76" s="19" t="s">
        <v>249</v>
      </c>
      <c r="F76" s="20">
        <v>2443</v>
      </c>
      <c r="G76" s="23" t="s">
        <v>7</v>
      </c>
      <c r="H76" s="19" t="s">
        <v>1</v>
      </c>
      <c r="I76" s="21">
        <v>2443</v>
      </c>
      <c r="J76" s="22">
        <v>146580000.00000006</v>
      </c>
      <c r="K76" s="22">
        <v>84480325.78669019</v>
      </c>
      <c r="L76" s="22">
        <v>12307746.73385776</v>
      </c>
      <c r="M76" s="56">
        <f t="shared" si="1"/>
        <v>243368072.52054799</v>
      </c>
    </row>
    <row r="77" spans="2:13" ht="38.25" customHeight="1" x14ac:dyDescent="0.25">
      <c r="B77" s="19">
        <v>46</v>
      </c>
      <c r="C77" s="35" t="s">
        <v>941</v>
      </c>
      <c r="D77" s="19" t="s">
        <v>483</v>
      </c>
      <c r="E77" s="19" t="s">
        <v>250</v>
      </c>
      <c r="F77" s="20">
        <v>1341.84</v>
      </c>
      <c r="G77" s="23" t="s">
        <v>104</v>
      </c>
      <c r="H77" s="19" t="s">
        <v>1</v>
      </c>
      <c r="I77" s="21">
        <v>1341.84</v>
      </c>
      <c r="J77" s="22">
        <v>0</v>
      </c>
      <c r="K77" s="22">
        <v>-7.6862451474960544E-4</v>
      </c>
      <c r="L77" s="22">
        <v>7.6862451474960544E-4</v>
      </c>
      <c r="M77" s="56">
        <f t="shared" si="1"/>
        <v>0</v>
      </c>
    </row>
    <row r="78" spans="2:13" ht="22.5" customHeight="1" x14ac:dyDescent="0.25">
      <c r="B78" s="165">
        <v>47</v>
      </c>
      <c r="C78" s="169" t="s">
        <v>942</v>
      </c>
      <c r="D78" s="165" t="s">
        <v>483</v>
      </c>
      <c r="E78" s="19" t="s">
        <v>251</v>
      </c>
      <c r="F78" s="178">
        <v>582.79999999999995</v>
      </c>
      <c r="G78" s="23" t="s">
        <v>89</v>
      </c>
      <c r="H78" s="19" t="s">
        <v>1</v>
      </c>
      <c r="I78" s="21">
        <v>291.39999999999998</v>
      </c>
      <c r="J78" s="22">
        <v>0</v>
      </c>
      <c r="K78" s="22">
        <v>-7.0257083816479332E-3</v>
      </c>
      <c r="L78" s="22">
        <v>7.0257083816479332E-3</v>
      </c>
      <c r="M78" s="56">
        <f t="shared" si="1"/>
        <v>0</v>
      </c>
    </row>
    <row r="79" spans="2:13" ht="22.5" customHeight="1" x14ac:dyDescent="0.25">
      <c r="B79" s="166"/>
      <c r="C79" s="170"/>
      <c r="D79" s="166"/>
      <c r="E79" s="19" t="s">
        <v>252</v>
      </c>
      <c r="F79" s="179"/>
      <c r="G79" s="23" t="s">
        <v>894</v>
      </c>
      <c r="H79" s="19" t="s">
        <v>10</v>
      </c>
      <c r="I79" s="21">
        <v>291.39999999999998</v>
      </c>
      <c r="J79" s="22">
        <v>0.34246575366705656</v>
      </c>
      <c r="K79" s="22">
        <v>-5.0666166295948098E-3</v>
      </c>
      <c r="L79" s="22">
        <v>5.0666166295948098E-3</v>
      </c>
      <c r="M79" s="56">
        <f t="shared" si="1"/>
        <v>0.34246575366705656</v>
      </c>
    </row>
    <row r="80" spans="2:13" ht="22.5" customHeight="1" x14ac:dyDescent="0.25">
      <c r="B80" s="165">
        <v>48</v>
      </c>
      <c r="C80" s="169" t="s">
        <v>943</v>
      </c>
      <c r="D80" s="165" t="s">
        <v>483</v>
      </c>
      <c r="E80" s="19" t="s">
        <v>253</v>
      </c>
      <c r="F80" s="178">
        <v>2067</v>
      </c>
      <c r="G80" s="23" t="s">
        <v>693</v>
      </c>
      <c r="H80" s="19" t="s">
        <v>1</v>
      </c>
      <c r="I80" s="21">
        <v>1033.5</v>
      </c>
      <c r="J80" s="22">
        <v>0</v>
      </c>
      <c r="K80" s="22">
        <v>-1.2610247445433108E-4</v>
      </c>
      <c r="L80" s="22">
        <v>1.2610247445433108E-4</v>
      </c>
      <c r="M80" s="56">
        <f t="shared" si="1"/>
        <v>0</v>
      </c>
    </row>
    <row r="81" spans="1:15" ht="22.5" customHeight="1" x14ac:dyDescent="0.25">
      <c r="B81" s="166"/>
      <c r="C81" s="170"/>
      <c r="D81" s="166"/>
      <c r="E81" s="19" t="s">
        <v>254</v>
      </c>
      <c r="F81" s="179"/>
      <c r="G81" s="23" t="s">
        <v>895</v>
      </c>
      <c r="H81" s="19" t="s">
        <v>10</v>
      </c>
      <c r="I81" s="21">
        <v>1033.5</v>
      </c>
      <c r="J81" s="22">
        <v>0</v>
      </c>
      <c r="K81" s="22">
        <v>0</v>
      </c>
      <c r="L81" s="22">
        <v>0</v>
      </c>
      <c r="M81" s="56">
        <f t="shared" si="1"/>
        <v>0</v>
      </c>
    </row>
    <row r="82" spans="1:15" ht="36" customHeight="1" x14ac:dyDescent="0.25">
      <c r="B82" s="165">
        <v>49</v>
      </c>
      <c r="C82" s="169" t="s">
        <v>944</v>
      </c>
      <c r="D82" s="165" t="s">
        <v>483</v>
      </c>
      <c r="E82" s="19" t="s">
        <v>255</v>
      </c>
      <c r="F82" s="178">
        <v>983</v>
      </c>
      <c r="G82" s="23" t="s">
        <v>896</v>
      </c>
      <c r="H82" s="19" t="s">
        <v>1</v>
      </c>
      <c r="I82" s="21">
        <v>483.26</v>
      </c>
      <c r="J82" s="22">
        <v>24163145.400000088</v>
      </c>
      <c r="K82" s="22">
        <v>11693406.785055889</v>
      </c>
      <c r="L82" s="22">
        <v>1621459.6670537002</v>
      </c>
      <c r="M82" s="56">
        <f t="shared" si="1"/>
        <v>37478011.852109678</v>
      </c>
    </row>
    <row r="83" spans="1:15" ht="36" customHeight="1" x14ac:dyDescent="0.25">
      <c r="B83" s="166"/>
      <c r="C83" s="170"/>
      <c r="D83" s="166"/>
      <c r="E83" s="19" t="s">
        <v>256</v>
      </c>
      <c r="F83" s="179"/>
      <c r="G83" s="23" t="s">
        <v>688</v>
      </c>
      <c r="H83" s="19" t="s">
        <v>10</v>
      </c>
      <c r="I83" s="21">
        <v>499.74</v>
      </c>
      <c r="J83" s="22">
        <v>19989483.600000001</v>
      </c>
      <c r="K83" s="22">
        <v>9142855.2892527804</v>
      </c>
      <c r="L83" s="22">
        <v>1302611.9942732456</v>
      </c>
      <c r="M83" s="56">
        <f t="shared" si="1"/>
        <v>30434950.883526027</v>
      </c>
    </row>
    <row r="84" spans="1:15" ht="22.5" customHeight="1" x14ac:dyDescent="0.25">
      <c r="B84" s="165">
        <v>50</v>
      </c>
      <c r="C84" s="169" t="s">
        <v>1028</v>
      </c>
      <c r="D84" s="165" t="s">
        <v>483</v>
      </c>
      <c r="E84" s="19" t="s">
        <v>257</v>
      </c>
      <c r="F84" s="178">
        <v>2696.44</v>
      </c>
      <c r="G84" s="23" t="s">
        <v>896</v>
      </c>
      <c r="H84" s="19" t="s">
        <v>1</v>
      </c>
      <c r="I84" s="21">
        <v>1348.22</v>
      </c>
      <c r="J84" s="22">
        <v>67410999.999999985</v>
      </c>
      <c r="K84" s="22">
        <v>32622584.098466501</v>
      </c>
      <c r="L84" s="22">
        <v>4523592.1481088391</v>
      </c>
      <c r="M84" s="56">
        <f t="shared" si="1"/>
        <v>104557176.24657533</v>
      </c>
    </row>
    <row r="85" spans="1:15" ht="22.5" customHeight="1" x14ac:dyDescent="0.25">
      <c r="B85" s="166"/>
      <c r="C85" s="170"/>
      <c r="D85" s="166"/>
      <c r="E85" s="19" t="s">
        <v>258</v>
      </c>
      <c r="F85" s="179"/>
      <c r="G85" s="23" t="s">
        <v>696</v>
      </c>
      <c r="H85" s="19" t="s">
        <v>10</v>
      </c>
      <c r="I85" s="21">
        <v>1348.22</v>
      </c>
      <c r="J85" s="22">
        <v>53928800</v>
      </c>
      <c r="K85" s="22">
        <v>24017037.102912068</v>
      </c>
      <c r="L85" s="22">
        <v>2979477.6340742349</v>
      </c>
      <c r="M85" s="56">
        <f t="shared" si="1"/>
        <v>80925314.736986309</v>
      </c>
    </row>
    <row r="86" spans="1:15" ht="22.5" customHeight="1" x14ac:dyDescent="0.25">
      <c r="B86" s="165">
        <v>51</v>
      </c>
      <c r="C86" s="169" t="s">
        <v>945</v>
      </c>
      <c r="D86" s="165" t="s">
        <v>483</v>
      </c>
      <c r="E86" s="19" t="s">
        <v>557</v>
      </c>
      <c r="F86" s="178">
        <v>2991.92</v>
      </c>
      <c r="G86" s="23" t="s">
        <v>688</v>
      </c>
      <c r="H86" s="19" t="s">
        <v>1</v>
      </c>
      <c r="I86" s="21">
        <v>1495.96</v>
      </c>
      <c r="J86" s="22">
        <v>59838320</v>
      </c>
      <c r="K86" s="22">
        <v>27369051.151374202</v>
      </c>
      <c r="L86" s="22">
        <v>3899356.3146531964</v>
      </c>
      <c r="M86" s="56">
        <f t="shared" si="1"/>
        <v>91106727.466027409</v>
      </c>
    </row>
    <row r="87" spans="1:15" ht="22.5" customHeight="1" x14ac:dyDescent="0.25">
      <c r="B87" s="166"/>
      <c r="C87" s="170"/>
      <c r="D87" s="166"/>
      <c r="E87" s="19" t="s">
        <v>558</v>
      </c>
      <c r="F87" s="179"/>
      <c r="G87" s="23" t="s">
        <v>714</v>
      </c>
      <c r="H87" s="19" t="s">
        <v>10</v>
      </c>
      <c r="I87" s="21">
        <v>1495.96</v>
      </c>
      <c r="J87" s="22">
        <v>59838320</v>
      </c>
      <c r="K87" s="22">
        <v>26717506.469042525</v>
      </c>
      <c r="L87" s="22">
        <v>3363804.773697204</v>
      </c>
      <c r="M87" s="56">
        <f t="shared" si="1"/>
        <v>89919631.242739722</v>
      </c>
    </row>
    <row r="88" spans="1:15" ht="51.75" customHeight="1" x14ac:dyDescent="0.25">
      <c r="B88" s="19">
        <v>52</v>
      </c>
      <c r="C88" s="35" t="s">
        <v>1005</v>
      </c>
      <c r="D88" s="19" t="s">
        <v>548</v>
      </c>
      <c r="E88" s="19" t="s">
        <v>240</v>
      </c>
      <c r="F88" s="20">
        <v>1219.48</v>
      </c>
      <c r="G88" s="23">
        <v>42347</v>
      </c>
      <c r="H88" s="19" t="s">
        <v>1</v>
      </c>
      <c r="I88" s="21">
        <v>1219.48</v>
      </c>
      <c r="J88" s="22">
        <v>9.8630137741565704E-2</v>
      </c>
      <c r="K88" s="22">
        <v>0</v>
      </c>
      <c r="L88" s="22">
        <v>0</v>
      </c>
      <c r="M88" s="56">
        <f>SUM(J88:L88)</f>
        <v>9.8630137741565704E-2</v>
      </c>
    </row>
    <row r="89" spans="1:15" ht="27" customHeight="1" x14ac:dyDescent="0.25">
      <c r="B89" s="19">
        <v>53</v>
      </c>
      <c r="C89" s="35" t="s">
        <v>946</v>
      </c>
      <c r="D89" s="19" t="s">
        <v>483</v>
      </c>
      <c r="E89" s="19" t="s">
        <v>559</v>
      </c>
      <c r="F89" s="20">
        <v>676.44</v>
      </c>
      <c r="G89" s="23" t="s">
        <v>897</v>
      </c>
      <c r="H89" s="19" t="s">
        <v>1</v>
      </c>
      <c r="I89" s="21">
        <v>676.44</v>
      </c>
      <c r="J89" s="22">
        <v>0</v>
      </c>
      <c r="K89" s="22">
        <v>0</v>
      </c>
      <c r="L89" s="22">
        <v>0</v>
      </c>
      <c r="M89" s="56">
        <f t="shared" si="1"/>
        <v>0</v>
      </c>
    </row>
    <row r="90" spans="1:15" ht="37.5" customHeight="1" x14ac:dyDescent="0.25">
      <c r="B90" s="19">
        <v>54</v>
      </c>
      <c r="C90" s="35" t="s">
        <v>947</v>
      </c>
      <c r="D90" s="19" t="s">
        <v>483</v>
      </c>
      <c r="E90" s="19" t="s">
        <v>260</v>
      </c>
      <c r="F90" s="21">
        <v>880.99</v>
      </c>
      <c r="G90" s="23" t="s">
        <v>125</v>
      </c>
      <c r="H90" s="19" t="s">
        <v>1</v>
      </c>
      <c r="I90" s="21">
        <v>880.99</v>
      </c>
      <c r="J90" s="22">
        <v>0</v>
      </c>
      <c r="K90" s="22">
        <v>-2.0933008063329412E-3</v>
      </c>
      <c r="L90" s="22">
        <v>2.0933008063329412E-3</v>
      </c>
      <c r="M90" s="56">
        <f t="shared" si="1"/>
        <v>0</v>
      </c>
    </row>
    <row r="91" spans="1:15" ht="22.5" customHeight="1" x14ac:dyDescent="0.25">
      <c r="B91" s="165">
        <v>55</v>
      </c>
      <c r="C91" s="196" t="s">
        <v>878</v>
      </c>
      <c r="D91" s="165" t="s">
        <v>483</v>
      </c>
      <c r="E91" s="19" t="s">
        <v>265</v>
      </c>
      <c r="F91" s="178">
        <v>1543.54</v>
      </c>
      <c r="G91" s="23" t="s">
        <v>1055</v>
      </c>
      <c r="H91" s="19" t="s">
        <v>1</v>
      </c>
      <c r="I91" s="21">
        <v>770</v>
      </c>
      <c r="J91" s="22">
        <v>0</v>
      </c>
      <c r="K91" s="22">
        <v>-4.7288421796609273E-4</v>
      </c>
      <c r="L91" s="22">
        <v>4.7288421796609273E-4</v>
      </c>
      <c r="M91" s="56">
        <f t="shared" si="1"/>
        <v>0</v>
      </c>
    </row>
    <row r="92" spans="1:15" ht="27.75" customHeight="1" x14ac:dyDescent="0.25">
      <c r="B92" s="166"/>
      <c r="C92" s="197"/>
      <c r="D92" s="166"/>
      <c r="E92" s="19" t="s">
        <v>266</v>
      </c>
      <c r="F92" s="179"/>
      <c r="G92" s="23" t="s">
        <v>1056</v>
      </c>
      <c r="H92" s="19" t="s">
        <v>10</v>
      </c>
      <c r="I92" s="21">
        <v>773.54</v>
      </c>
      <c r="J92" s="22">
        <v>0</v>
      </c>
      <c r="K92" s="22">
        <v>0</v>
      </c>
      <c r="L92" s="22">
        <v>0</v>
      </c>
      <c r="M92" s="56">
        <f t="shared" si="1"/>
        <v>0</v>
      </c>
    </row>
    <row r="93" spans="1:15" ht="9.75" customHeight="1" thickBot="1" x14ac:dyDescent="0.3">
      <c r="C93" s="8"/>
      <c r="G93" s="6"/>
      <c r="I93" s="7"/>
    </row>
    <row r="94" spans="1:15" s="2" customFormat="1" ht="22.5" customHeight="1" thickBot="1" x14ac:dyDescent="0.3">
      <c r="A94" s="1"/>
      <c r="D94" s="194" t="s">
        <v>668</v>
      </c>
      <c r="E94" s="195"/>
      <c r="F94" s="198" t="s">
        <v>4</v>
      </c>
      <c r="G94" s="199"/>
      <c r="H94" s="200"/>
      <c r="I94" s="59" t="s">
        <v>903</v>
      </c>
      <c r="J94" s="85">
        <f t="shared" ref="J94:L94" si="2">SUM(J6:J93)</f>
        <v>2591019983.7769694</v>
      </c>
      <c r="K94" s="85">
        <f t="shared" si="2"/>
        <v>3084249641.3888431</v>
      </c>
      <c r="L94" s="85">
        <f t="shared" si="2"/>
        <v>1924341928.8630679</v>
      </c>
      <c r="M94" s="85">
        <f>SUM(M6:M93)</f>
        <v>7599611554.0288792</v>
      </c>
      <c r="N94" s="152">
        <f>SUM(J94:L94)</f>
        <v>7599611554.0288801</v>
      </c>
      <c r="O94" s="151" t="b">
        <f>M94=N94</f>
        <v>1</v>
      </c>
    </row>
    <row r="95" spans="1:15" x14ac:dyDescent="0.25">
      <c r="C95" s="8"/>
      <c r="G95" s="6"/>
      <c r="I95" s="7"/>
      <c r="K95" s="153">
        <f>SUM(K94:L94)</f>
        <v>5008591570.2519112</v>
      </c>
    </row>
    <row r="96" spans="1:15" x14ac:dyDescent="0.25">
      <c r="A96" s="2"/>
      <c r="C96" s="8"/>
      <c r="G96" s="6"/>
      <c r="I96" s="7"/>
      <c r="N96" s="149"/>
      <c r="O96" s="149"/>
    </row>
    <row r="97" spans="1:15" x14ac:dyDescent="0.25">
      <c r="A97" s="2"/>
      <c r="C97" s="8"/>
      <c r="G97" s="6"/>
      <c r="I97" s="7"/>
      <c r="N97" s="149"/>
      <c r="O97" s="149"/>
    </row>
    <row r="98" spans="1:15" ht="12" thickBot="1" x14ac:dyDescent="0.3">
      <c r="C98" s="8"/>
      <c r="G98" s="6"/>
      <c r="I98" s="7"/>
    </row>
    <row r="99" spans="1:15" s="2" customFormat="1" ht="28.5" customHeight="1" thickBot="1" x14ac:dyDescent="0.3">
      <c r="A99" s="1"/>
      <c r="B99" s="119" t="s">
        <v>417</v>
      </c>
      <c r="C99" s="120" t="s">
        <v>418</v>
      </c>
      <c r="D99" s="120" t="s">
        <v>419</v>
      </c>
      <c r="E99" s="119" t="s">
        <v>420</v>
      </c>
      <c r="F99" s="121" t="s">
        <v>421</v>
      </c>
      <c r="G99" s="119" t="s">
        <v>422</v>
      </c>
      <c r="H99" s="119" t="s">
        <v>423</v>
      </c>
      <c r="I99" s="119" t="s">
        <v>424</v>
      </c>
      <c r="J99" s="122" t="s">
        <v>425</v>
      </c>
      <c r="K99" s="122" t="s">
        <v>3</v>
      </c>
      <c r="L99" s="122" t="s">
        <v>5</v>
      </c>
      <c r="M99" s="122" t="s">
        <v>426</v>
      </c>
      <c r="N99" s="148"/>
      <c r="O99" s="148"/>
    </row>
    <row r="100" spans="1:15" s="2" customFormat="1" ht="15.75" customHeight="1" x14ac:dyDescent="0.25">
      <c r="A100" s="1"/>
      <c r="B100" s="180" t="s">
        <v>743</v>
      </c>
      <c r="C100" s="181"/>
      <c r="D100" s="181"/>
      <c r="E100" s="181"/>
      <c r="F100" s="50" t="s">
        <v>427</v>
      </c>
      <c r="G100" s="215" t="s">
        <v>743</v>
      </c>
      <c r="H100" s="216"/>
      <c r="I100" s="55" t="s">
        <v>427</v>
      </c>
      <c r="J100" s="144"/>
      <c r="K100" s="145"/>
      <c r="L100" s="145"/>
      <c r="M100" s="146" t="s">
        <v>680</v>
      </c>
      <c r="N100" s="148"/>
      <c r="O100" s="148"/>
    </row>
    <row r="101" spans="1:15" ht="22.5" customHeight="1" x14ac:dyDescent="0.25">
      <c r="B101" s="165">
        <v>1</v>
      </c>
      <c r="C101" s="182" t="s">
        <v>948</v>
      </c>
      <c r="D101" s="165" t="s">
        <v>501</v>
      </c>
      <c r="E101" s="19" t="s">
        <v>279</v>
      </c>
      <c r="F101" s="178">
        <v>1721.25</v>
      </c>
      <c r="G101" s="19" t="s">
        <v>484</v>
      </c>
      <c r="H101" s="19" t="s">
        <v>1</v>
      </c>
      <c r="I101" s="21">
        <v>860.625</v>
      </c>
      <c r="J101" s="27">
        <v>0</v>
      </c>
      <c r="K101" s="27">
        <v>0</v>
      </c>
      <c r="L101" s="27">
        <v>0</v>
      </c>
      <c r="M101" s="56">
        <f t="shared" ref="M101:M127" si="3">SUM(J101:L101)</f>
        <v>0</v>
      </c>
    </row>
    <row r="102" spans="1:15" ht="22.5" customHeight="1" x14ac:dyDescent="0.25">
      <c r="B102" s="166"/>
      <c r="C102" s="183"/>
      <c r="D102" s="166"/>
      <c r="E102" s="19" t="s">
        <v>280</v>
      </c>
      <c r="F102" s="179"/>
      <c r="G102" s="19" t="s">
        <v>281</v>
      </c>
      <c r="H102" s="19" t="s">
        <v>10</v>
      </c>
      <c r="I102" s="21">
        <v>860.625</v>
      </c>
      <c r="J102" s="22">
        <v>51153665.301369846</v>
      </c>
      <c r="K102" s="22">
        <v>91347184.580787241</v>
      </c>
      <c r="L102" s="22">
        <v>70153210.02195251</v>
      </c>
      <c r="M102" s="56">
        <f t="shared" si="3"/>
        <v>212654059.9041096</v>
      </c>
    </row>
    <row r="103" spans="1:15" ht="27" customHeight="1" x14ac:dyDescent="0.25">
      <c r="A103" s="2"/>
      <c r="B103" s="19">
        <v>2</v>
      </c>
      <c r="C103" s="53" t="s">
        <v>949</v>
      </c>
      <c r="D103" s="19" t="s">
        <v>501</v>
      </c>
      <c r="E103" s="19" t="s">
        <v>290</v>
      </c>
      <c r="F103" s="20">
        <v>100</v>
      </c>
      <c r="G103" s="19" t="s">
        <v>485</v>
      </c>
      <c r="H103" s="19" t="s">
        <v>1</v>
      </c>
      <c r="I103" s="21">
        <v>100</v>
      </c>
      <c r="J103" s="22">
        <v>7999999.9999999925</v>
      </c>
      <c r="K103" s="22">
        <v>33465642.858854197</v>
      </c>
      <c r="L103" s="22">
        <v>27477793.346625254</v>
      </c>
      <c r="M103" s="56">
        <f t="shared" si="3"/>
        <v>68943436.205479443</v>
      </c>
      <c r="N103" s="149"/>
      <c r="O103" s="149"/>
    </row>
    <row r="104" spans="1:15" ht="22.5" customHeight="1" x14ac:dyDescent="0.25">
      <c r="B104" s="165">
        <v>3</v>
      </c>
      <c r="C104" s="182" t="s">
        <v>950</v>
      </c>
      <c r="D104" s="165" t="s">
        <v>501</v>
      </c>
      <c r="E104" s="19" t="s">
        <v>307</v>
      </c>
      <c r="F104" s="178">
        <v>573</v>
      </c>
      <c r="G104" s="19" t="s">
        <v>486</v>
      </c>
      <c r="H104" s="19" t="s">
        <v>1</v>
      </c>
      <c r="I104" s="21">
        <v>286.5</v>
      </c>
      <c r="J104" s="22">
        <v>28649999.999999955</v>
      </c>
      <c r="K104" s="22">
        <v>105614794.0267341</v>
      </c>
      <c r="L104" s="22">
        <v>88325242.233539894</v>
      </c>
      <c r="M104" s="56">
        <f t="shared" si="3"/>
        <v>222590036.26027393</v>
      </c>
    </row>
    <row r="105" spans="1:15" ht="22.5" customHeight="1" x14ac:dyDescent="0.25">
      <c r="B105" s="166"/>
      <c r="C105" s="183"/>
      <c r="D105" s="166"/>
      <c r="E105" s="19" t="s">
        <v>308</v>
      </c>
      <c r="F105" s="179"/>
      <c r="G105" s="19" t="s">
        <v>487</v>
      </c>
      <c r="H105" s="19" t="s">
        <v>10</v>
      </c>
      <c r="I105" s="21">
        <v>286.5</v>
      </c>
      <c r="J105" s="22">
        <v>28649999.999999985</v>
      </c>
      <c r="K105" s="22">
        <v>105683825.68375494</v>
      </c>
      <c r="L105" s="22">
        <v>93233946.275149181</v>
      </c>
      <c r="M105" s="56">
        <f t="shared" si="3"/>
        <v>227567771.95890409</v>
      </c>
    </row>
    <row r="106" spans="1:15" ht="22.5" customHeight="1" x14ac:dyDescent="0.25">
      <c r="B106" s="165">
        <v>4</v>
      </c>
      <c r="C106" s="202" t="s">
        <v>951</v>
      </c>
      <c r="D106" s="165" t="s">
        <v>501</v>
      </c>
      <c r="E106" s="19" t="s">
        <v>406</v>
      </c>
      <c r="F106" s="178">
        <v>630</v>
      </c>
      <c r="G106" s="19" t="s">
        <v>488</v>
      </c>
      <c r="H106" s="19" t="s">
        <v>1</v>
      </c>
      <c r="I106" s="21">
        <v>315</v>
      </c>
      <c r="J106" s="22">
        <v>31500000</v>
      </c>
      <c r="K106" s="22">
        <v>88468735.694507793</v>
      </c>
      <c r="L106" s="22">
        <v>81741797.031519607</v>
      </c>
      <c r="M106" s="56">
        <f t="shared" si="3"/>
        <v>201710532.7260274</v>
      </c>
    </row>
    <row r="107" spans="1:15" ht="22.5" customHeight="1" x14ac:dyDescent="0.25">
      <c r="B107" s="174"/>
      <c r="C107" s="203"/>
      <c r="D107" s="174"/>
      <c r="E107" s="19" t="s">
        <v>405</v>
      </c>
      <c r="F107" s="201"/>
      <c r="G107" s="19" t="s">
        <v>331</v>
      </c>
      <c r="H107" s="19" t="s">
        <v>10</v>
      </c>
      <c r="I107" s="21">
        <v>268</v>
      </c>
      <c r="J107" s="22">
        <v>26800000</v>
      </c>
      <c r="K107" s="22">
        <v>70910743.852866396</v>
      </c>
      <c r="L107" s="22">
        <v>66576529.599188402</v>
      </c>
      <c r="M107" s="56">
        <f t="shared" si="3"/>
        <v>164287273.4520548</v>
      </c>
    </row>
    <row r="108" spans="1:15" ht="22.5" customHeight="1" x14ac:dyDescent="0.25">
      <c r="B108" s="166"/>
      <c r="C108" s="204"/>
      <c r="D108" s="166"/>
      <c r="E108" s="19" t="s">
        <v>404</v>
      </c>
      <c r="F108" s="179"/>
      <c r="G108" s="19" t="s">
        <v>489</v>
      </c>
      <c r="H108" s="19" t="s">
        <v>186</v>
      </c>
      <c r="I108" s="21">
        <v>47</v>
      </c>
      <c r="J108" s="22">
        <v>4700000</v>
      </c>
      <c r="K108" s="22">
        <v>11174244.638069248</v>
      </c>
      <c r="L108" s="22">
        <v>10816258.156451302</v>
      </c>
      <c r="M108" s="56">
        <f t="shared" si="3"/>
        <v>26690502.794520549</v>
      </c>
    </row>
    <row r="109" spans="1:15" ht="26.25" customHeight="1" x14ac:dyDescent="0.25">
      <c r="B109" s="19">
        <v>5</v>
      </c>
      <c r="C109" s="53" t="s">
        <v>952</v>
      </c>
      <c r="D109" s="19" t="s">
        <v>501</v>
      </c>
      <c r="E109" s="19" t="s">
        <v>215</v>
      </c>
      <c r="F109" s="20">
        <v>123.92</v>
      </c>
      <c r="G109" s="19" t="s">
        <v>490</v>
      </c>
      <c r="H109" s="19" t="s">
        <v>1</v>
      </c>
      <c r="I109" s="21">
        <v>123.92</v>
      </c>
      <c r="J109" s="22">
        <v>12392000.00000003</v>
      </c>
      <c r="K109" s="22">
        <v>76022344.694328517</v>
      </c>
      <c r="L109" s="22">
        <v>36401814.612520777</v>
      </c>
      <c r="M109" s="56">
        <f t="shared" si="3"/>
        <v>124816159.30684933</v>
      </c>
    </row>
    <row r="110" spans="1:15" ht="33.75" x14ac:dyDescent="0.25">
      <c r="B110" s="19">
        <v>6</v>
      </c>
      <c r="C110" s="53" t="s">
        <v>953</v>
      </c>
      <c r="D110" s="19" t="s">
        <v>501</v>
      </c>
      <c r="E110" s="19" t="s">
        <v>218</v>
      </c>
      <c r="F110" s="20">
        <v>35</v>
      </c>
      <c r="G110" s="19" t="s">
        <v>434</v>
      </c>
      <c r="H110" s="19" t="s">
        <v>1</v>
      </c>
      <c r="I110" s="21">
        <v>35</v>
      </c>
      <c r="J110" s="22">
        <v>3499999.9999999963</v>
      </c>
      <c r="K110" s="22">
        <v>16552506.117880087</v>
      </c>
      <c r="L110" s="22">
        <v>8192571.7040377194</v>
      </c>
      <c r="M110" s="56">
        <f t="shared" si="3"/>
        <v>28245077.821917802</v>
      </c>
    </row>
    <row r="111" spans="1:15" ht="22.5" customHeight="1" x14ac:dyDescent="0.25">
      <c r="B111" s="165">
        <v>7</v>
      </c>
      <c r="C111" s="182" t="s">
        <v>954</v>
      </c>
      <c r="D111" s="165" t="s">
        <v>501</v>
      </c>
      <c r="E111" s="19" t="s">
        <v>565</v>
      </c>
      <c r="F111" s="178">
        <v>1950</v>
      </c>
      <c r="G111" s="19" t="s">
        <v>484</v>
      </c>
      <c r="H111" s="19" t="s">
        <v>1</v>
      </c>
      <c r="I111" s="21">
        <v>975</v>
      </c>
      <c r="J111" s="22">
        <v>96894856.465753287</v>
      </c>
      <c r="K111" s="22">
        <v>177119913.7675598</v>
      </c>
      <c r="L111" s="22">
        <v>113761121.0406594</v>
      </c>
      <c r="M111" s="56">
        <f t="shared" si="3"/>
        <v>387775891.27397251</v>
      </c>
    </row>
    <row r="112" spans="1:15" ht="22.5" customHeight="1" x14ac:dyDescent="0.25">
      <c r="A112" s="2"/>
      <c r="B112" s="166"/>
      <c r="C112" s="183"/>
      <c r="D112" s="166"/>
      <c r="E112" s="19" t="s">
        <v>566</v>
      </c>
      <c r="F112" s="179"/>
      <c r="G112" s="19" t="s">
        <v>281</v>
      </c>
      <c r="H112" s="19" t="s">
        <v>10</v>
      </c>
      <c r="I112" s="21">
        <v>975</v>
      </c>
      <c r="J112" s="22">
        <v>97500000</v>
      </c>
      <c r="K112" s="22">
        <v>238317392.49848515</v>
      </c>
      <c r="L112" s="22">
        <v>210694105.37822717</v>
      </c>
      <c r="M112" s="56">
        <f t="shared" si="3"/>
        <v>546511497.87671232</v>
      </c>
      <c r="N112" s="149"/>
      <c r="O112" s="149"/>
    </row>
    <row r="113" spans="1:15" ht="22.5" customHeight="1" x14ac:dyDescent="0.25">
      <c r="B113" s="165">
        <v>8</v>
      </c>
      <c r="C113" s="182" t="s">
        <v>955</v>
      </c>
      <c r="D113" s="165" t="s">
        <v>501</v>
      </c>
      <c r="E113" s="19" t="s">
        <v>318</v>
      </c>
      <c r="F113" s="178">
        <v>885.6</v>
      </c>
      <c r="G113" s="19" t="s">
        <v>319</v>
      </c>
      <c r="H113" s="19" t="s">
        <v>1</v>
      </c>
      <c r="I113" s="21">
        <v>565</v>
      </c>
      <c r="J113" s="22">
        <v>56500000</v>
      </c>
      <c r="K113" s="22">
        <v>188675049.51966411</v>
      </c>
      <c r="L113" s="22">
        <v>162737929.58992493</v>
      </c>
      <c r="M113" s="56">
        <f t="shared" si="3"/>
        <v>407912979.10958904</v>
      </c>
    </row>
    <row r="114" spans="1:15" ht="22.5" customHeight="1" x14ac:dyDescent="0.25">
      <c r="B114" s="166"/>
      <c r="C114" s="183"/>
      <c r="D114" s="166"/>
      <c r="E114" s="19" t="s">
        <v>320</v>
      </c>
      <c r="F114" s="179"/>
      <c r="G114" s="19" t="s">
        <v>321</v>
      </c>
      <c r="H114" s="19" t="s">
        <v>10</v>
      </c>
      <c r="I114" s="21">
        <v>320.60000000000002</v>
      </c>
      <c r="J114" s="22">
        <v>32060000.00000003</v>
      </c>
      <c r="K114" s="22">
        <v>95212504.480624497</v>
      </c>
      <c r="L114" s="22">
        <v>83956041.820745349</v>
      </c>
      <c r="M114" s="56">
        <f t="shared" si="3"/>
        <v>211228546.30136988</v>
      </c>
    </row>
    <row r="115" spans="1:15" ht="22.5" customHeight="1" x14ac:dyDescent="0.25">
      <c r="B115" s="165">
        <v>9</v>
      </c>
      <c r="C115" s="182" t="s">
        <v>956</v>
      </c>
      <c r="D115" s="165" t="s">
        <v>501</v>
      </c>
      <c r="E115" s="19" t="s">
        <v>329</v>
      </c>
      <c r="F115" s="178">
        <v>1950</v>
      </c>
      <c r="G115" s="19" t="s">
        <v>491</v>
      </c>
      <c r="H115" s="19" t="s">
        <v>1</v>
      </c>
      <c r="I115" s="21">
        <v>975</v>
      </c>
      <c r="J115" s="22">
        <v>97500000</v>
      </c>
      <c r="K115" s="22">
        <v>161613746.1816746</v>
      </c>
      <c r="L115" s="22">
        <v>18802549.914215792</v>
      </c>
      <c r="M115" s="56">
        <f t="shared" si="3"/>
        <v>277916296.0958904</v>
      </c>
    </row>
    <row r="116" spans="1:15" ht="22.5" customHeight="1" x14ac:dyDescent="0.25">
      <c r="B116" s="166"/>
      <c r="C116" s="183"/>
      <c r="D116" s="166"/>
      <c r="E116" s="19" t="s">
        <v>330</v>
      </c>
      <c r="F116" s="179"/>
      <c r="G116" s="19" t="s">
        <v>492</v>
      </c>
      <c r="H116" s="19" t="s">
        <v>10</v>
      </c>
      <c r="I116" s="21">
        <v>975</v>
      </c>
      <c r="J116" s="22">
        <v>97500000.00000006</v>
      </c>
      <c r="K116" s="22">
        <v>246271655.82327795</v>
      </c>
      <c r="L116" s="22">
        <v>217602019.31370836</v>
      </c>
      <c r="M116" s="56">
        <f t="shared" si="3"/>
        <v>561373675.13698637</v>
      </c>
    </row>
    <row r="117" spans="1:15" ht="22.5" customHeight="1" x14ac:dyDescent="0.25">
      <c r="B117" s="165">
        <v>10</v>
      </c>
      <c r="C117" s="182" t="s">
        <v>957</v>
      </c>
      <c r="D117" s="165" t="s">
        <v>501</v>
      </c>
      <c r="E117" s="19" t="s">
        <v>309</v>
      </c>
      <c r="F117" s="178">
        <v>578.6</v>
      </c>
      <c r="G117" s="19" t="s">
        <v>310</v>
      </c>
      <c r="H117" s="19" t="s">
        <v>1</v>
      </c>
      <c r="I117" s="21">
        <v>251</v>
      </c>
      <c r="J117" s="22">
        <v>25100000</v>
      </c>
      <c r="K117" s="22">
        <v>93726552.321272105</v>
      </c>
      <c r="L117" s="22">
        <v>82669815.802015573</v>
      </c>
      <c r="M117" s="56">
        <f t="shared" si="3"/>
        <v>201496368.12328768</v>
      </c>
    </row>
    <row r="118" spans="1:15" ht="22.5" customHeight="1" x14ac:dyDescent="0.25">
      <c r="A118" s="2"/>
      <c r="B118" s="174"/>
      <c r="C118" s="187"/>
      <c r="D118" s="174"/>
      <c r="E118" s="19" t="s">
        <v>311</v>
      </c>
      <c r="F118" s="201"/>
      <c r="G118" s="19" t="s">
        <v>493</v>
      </c>
      <c r="H118" s="19" t="s">
        <v>10</v>
      </c>
      <c r="I118" s="21">
        <v>239.3</v>
      </c>
      <c r="J118" s="22">
        <v>33930000</v>
      </c>
      <c r="K118" s="22">
        <v>122024942.83520979</v>
      </c>
      <c r="L118" s="22">
        <v>107659724.37026966</v>
      </c>
      <c r="M118" s="56">
        <f t="shared" si="3"/>
        <v>263614667.20547944</v>
      </c>
      <c r="N118" s="149"/>
      <c r="O118" s="149"/>
    </row>
    <row r="119" spans="1:15" ht="22.5" customHeight="1" x14ac:dyDescent="0.25">
      <c r="B119" s="166"/>
      <c r="C119" s="183"/>
      <c r="D119" s="166"/>
      <c r="E119" s="19" t="s">
        <v>312</v>
      </c>
      <c r="F119" s="179"/>
      <c r="G119" s="19" t="s">
        <v>313</v>
      </c>
      <c r="H119" s="19" t="s">
        <v>186</v>
      </c>
      <c r="I119" s="21">
        <v>88.3</v>
      </c>
      <c r="J119" s="22">
        <v>8830000</v>
      </c>
      <c r="K119" s="22">
        <v>27652660.982706696</v>
      </c>
      <c r="L119" s="22">
        <v>24388731.770717964</v>
      </c>
      <c r="M119" s="56">
        <f t="shared" si="3"/>
        <v>60871392.753424659</v>
      </c>
    </row>
    <row r="120" spans="1:15" ht="22.5" customHeight="1" x14ac:dyDescent="0.25">
      <c r="B120" s="165">
        <v>11</v>
      </c>
      <c r="C120" s="182" t="s">
        <v>958</v>
      </c>
      <c r="D120" s="165" t="s">
        <v>501</v>
      </c>
      <c r="E120" s="19" t="s">
        <v>356</v>
      </c>
      <c r="F120" s="217">
        <v>467.2</v>
      </c>
      <c r="G120" s="19" t="s">
        <v>494</v>
      </c>
      <c r="H120" s="19" t="s">
        <v>1</v>
      </c>
      <c r="I120" s="21">
        <v>220.29</v>
      </c>
      <c r="J120" s="22">
        <v>22028712.000000007</v>
      </c>
      <c r="K120" s="22">
        <v>13382382.224263079</v>
      </c>
      <c r="L120" s="22">
        <v>4944559.2498410307</v>
      </c>
      <c r="M120" s="56">
        <f t="shared" si="3"/>
        <v>40355653.474104121</v>
      </c>
    </row>
    <row r="121" spans="1:15" ht="22.5" customHeight="1" x14ac:dyDescent="0.25">
      <c r="B121" s="166"/>
      <c r="C121" s="183"/>
      <c r="D121" s="166"/>
      <c r="E121" s="19" t="s">
        <v>357</v>
      </c>
      <c r="F121" s="218"/>
      <c r="G121" s="19" t="s">
        <v>495</v>
      </c>
      <c r="H121" s="19" t="s">
        <v>1</v>
      </c>
      <c r="I121" s="21">
        <v>233.6</v>
      </c>
      <c r="J121" s="22">
        <v>23360000</v>
      </c>
      <c r="K121" s="22">
        <v>12643164.900383562</v>
      </c>
      <c r="L121" s="22">
        <v>3429214.0996164377</v>
      </c>
      <c r="M121" s="56">
        <f t="shared" si="3"/>
        <v>39432379</v>
      </c>
    </row>
    <row r="122" spans="1:15" ht="22.5" customHeight="1" x14ac:dyDescent="0.25">
      <c r="A122" s="2"/>
      <c r="B122" s="185">
        <v>12</v>
      </c>
      <c r="C122" s="182" t="s">
        <v>959</v>
      </c>
      <c r="D122" s="185" t="s">
        <v>501</v>
      </c>
      <c r="E122" s="19" t="s">
        <v>569</v>
      </c>
      <c r="F122" s="217">
        <v>472</v>
      </c>
      <c r="G122" s="19" t="s">
        <v>496</v>
      </c>
      <c r="H122" s="19" t="s">
        <v>1</v>
      </c>
      <c r="I122" s="21">
        <v>191.38</v>
      </c>
      <c r="J122" s="22">
        <v>0</v>
      </c>
      <c r="K122" s="22">
        <v>0</v>
      </c>
      <c r="L122" s="22">
        <v>0</v>
      </c>
      <c r="M122" s="56">
        <f t="shared" si="3"/>
        <v>0</v>
      </c>
      <c r="N122" s="149"/>
      <c r="O122" s="149"/>
    </row>
    <row r="123" spans="1:15" ht="22.5" customHeight="1" x14ac:dyDescent="0.25">
      <c r="B123" s="186"/>
      <c r="C123" s="184"/>
      <c r="D123" s="186"/>
      <c r="E123" s="19" t="s">
        <v>570</v>
      </c>
      <c r="F123" s="218"/>
      <c r="G123" s="19" t="s">
        <v>458</v>
      </c>
      <c r="H123" s="19" t="s">
        <v>10</v>
      </c>
      <c r="I123" s="21">
        <v>236</v>
      </c>
      <c r="J123" s="22">
        <v>2.7397260069847107E-2</v>
      </c>
      <c r="K123" s="22">
        <v>0</v>
      </c>
      <c r="L123" s="22">
        <v>0</v>
      </c>
      <c r="M123" s="56">
        <f t="shared" si="3"/>
        <v>2.7397260069847107E-2</v>
      </c>
    </row>
    <row r="124" spans="1:15" ht="22.5" customHeight="1" x14ac:dyDescent="0.25">
      <c r="B124" s="165">
        <v>13</v>
      </c>
      <c r="C124" s="182" t="s">
        <v>960</v>
      </c>
      <c r="D124" s="165" t="s">
        <v>501</v>
      </c>
      <c r="E124" s="19" t="s">
        <v>341</v>
      </c>
      <c r="F124" s="178">
        <v>1677</v>
      </c>
      <c r="G124" s="19" t="s">
        <v>497</v>
      </c>
      <c r="H124" s="19" t="s">
        <v>1</v>
      </c>
      <c r="I124" s="21">
        <v>836</v>
      </c>
      <c r="J124" s="22">
        <v>31059578.000000004</v>
      </c>
      <c r="K124" s="22">
        <v>5059820.2774968715</v>
      </c>
      <c r="L124" s="22">
        <v>2221880.6222291617</v>
      </c>
      <c r="M124" s="56">
        <f t="shared" si="3"/>
        <v>38341278.899726033</v>
      </c>
    </row>
    <row r="125" spans="1:15" ht="22.5" customHeight="1" x14ac:dyDescent="0.25">
      <c r="B125" s="166"/>
      <c r="C125" s="183"/>
      <c r="D125" s="166"/>
      <c r="E125" s="19" t="s">
        <v>342</v>
      </c>
      <c r="F125" s="179"/>
      <c r="G125" s="19" t="s">
        <v>498</v>
      </c>
      <c r="H125" s="19" t="s">
        <v>10</v>
      </c>
      <c r="I125" s="21">
        <v>836</v>
      </c>
      <c r="J125" s="22">
        <v>33772951.180821925</v>
      </c>
      <c r="K125" s="22">
        <v>2146664.7231810838</v>
      </c>
      <c r="L125" s="22">
        <v>2146664.2768189162</v>
      </c>
      <c r="M125" s="56">
        <f t="shared" si="3"/>
        <v>38066280.180821925</v>
      </c>
    </row>
    <row r="126" spans="1:15" ht="38.25" customHeight="1" x14ac:dyDescent="0.25">
      <c r="B126" s="57">
        <v>14</v>
      </c>
      <c r="C126" s="137" t="s">
        <v>1002</v>
      </c>
      <c r="D126" s="19" t="s">
        <v>501</v>
      </c>
      <c r="E126" s="19" t="s">
        <v>272</v>
      </c>
      <c r="F126" s="20">
        <v>470.24</v>
      </c>
      <c r="G126" s="23" t="s">
        <v>727</v>
      </c>
      <c r="H126" s="19" t="s">
        <v>1</v>
      </c>
      <c r="I126" s="21">
        <v>470.24</v>
      </c>
      <c r="J126" s="22">
        <v>0</v>
      </c>
      <c r="K126" s="22">
        <v>0</v>
      </c>
      <c r="L126" s="22">
        <v>0</v>
      </c>
      <c r="M126" s="56">
        <f t="shared" si="3"/>
        <v>0</v>
      </c>
    </row>
    <row r="127" spans="1:15" ht="37.5" customHeight="1" x14ac:dyDescent="0.25">
      <c r="B127" s="19">
        <v>15</v>
      </c>
      <c r="C127" s="53" t="s">
        <v>1070</v>
      </c>
      <c r="D127" s="19" t="s">
        <v>501</v>
      </c>
      <c r="E127" s="19" t="s">
        <v>560</v>
      </c>
      <c r="F127" s="20">
        <v>2075.84</v>
      </c>
      <c r="G127" s="23" t="s">
        <v>714</v>
      </c>
      <c r="H127" s="19" t="s">
        <v>1</v>
      </c>
      <c r="I127" s="21">
        <v>2075.84</v>
      </c>
      <c r="J127" s="22">
        <v>0</v>
      </c>
      <c r="K127" s="22">
        <v>0</v>
      </c>
      <c r="L127" s="22">
        <v>0</v>
      </c>
      <c r="M127" s="56">
        <f t="shared" si="3"/>
        <v>0</v>
      </c>
    </row>
    <row r="128" spans="1:15" ht="42" customHeight="1" x14ac:dyDescent="0.25">
      <c r="A128" s="2"/>
      <c r="B128" s="19">
        <v>16</v>
      </c>
      <c r="C128" s="147" t="s">
        <v>1057</v>
      </c>
      <c r="D128" s="20" t="s">
        <v>501</v>
      </c>
      <c r="E128" s="19" t="s">
        <v>273</v>
      </c>
      <c r="F128" s="20">
        <v>494.5</v>
      </c>
      <c r="G128" s="23" t="s">
        <v>1058</v>
      </c>
      <c r="H128" s="19" t="s">
        <v>1</v>
      </c>
      <c r="I128" s="21">
        <v>494.5</v>
      </c>
      <c r="J128" s="22">
        <v>0</v>
      </c>
      <c r="K128" s="22">
        <v>0</v>
      </c>
      <c r="L128" s="22">
        <v>0</v>
      </c>
      <c r="M128" s="56">
        <f t="shared" ref="M128" si="4">SUM(J128:L128)</f>
        <v>0</v>
      </c>
      <c r="N128" s="149"/>
      <c r="O128" s="149"/>
    </row>
    <row r="129" spans="1:15" ht="12" thickBot="1" x14ac:dyDescent="0.3">
      <c r="C129" s="8"/>
      <c r="G129" s="6"/>
      <c r="I129" s="7"/>
    </row>
    <row r="130" spans="1:15" s="2" customFormat="1" ht="22.5" customHeight="1" thickBot="1" x14ac:dyDescent="0.3">
      <c r="A130" s="1"/>
      <c r="D130" s="194" t="s">
        <v>501</v>
      </c>
      <c r="E130" s="195"/>
      <c r="F130" s="198" t="s">
        <v>4</v>
      </c>
      <c r="G130" s="199"/>
      <c r="H130" s="200"/>
      <c r="I130" s="59" t="s">
        <v>903</v>
      </c>
      <c r="J130" s="85">
        <f t="shared" ref="J130:L130" si="5">SUM(J101:J129)</f>
        <v>851381762.97534239</v>
      </c>
      <c r="K130" s="85">
        <f t="shared" si="5"/>
        <v>1983086472.6835816</v>
      </c>
      <c r="L130" s="85">
        <f t="shared" si="5"/>
        <v>1517933520.229974</v>
      </c>
      <c r="M130" s="85">
        <f>SUM(M101:M129)</f>
        <v>4352401755.8888988</v>
      </c>
      <c r="N130" s="152">
        <f>SUM(J130:L130)</f>
        <v>4352401755.8888979</v>
      </c>
      <c r="O130" s="151" t="b">
        <f>M130=N130</f>
        <v>1</v>
      </c>
    </row>
    <row r="131" spans="1:15" x14ac:dyDescent="0.25">
      <c r="C131" s="8"/>
      <c r="G131" s="6"/>
      <c r="I131" s="7"/>
      <c r="K131" s="153">
        <f>SUM(K130:L130)</f>
        <v>3501019992.9135556</v>
      </c>
    </row>
    <row r="132" spans="1:15" x14ac:dyDescent="0.25">
      <c r="A132" s="2"/>
      <c r="C132" s="8"/>
      <c r="G132" s="6"/>
      <c r="I132" s="7"/>
      <c r="N132" s="149"/>
      <c r="O132" s="149"/>
    </row>
    <row r="133" spans="1:15" x14ac:dyDescent="0.25">
      <c r="A133" s="2"/>
      <c r="C133" s="8"/>
      <c r="G133" s="6"/>
      <c r="I133" s="7"/>
      <c r="N133" s="149"/>
      <c r="O133" s="149"/>
    </row>
    <row r="134" spans="1:15" ht="12" thickBot="1" x14ac:dyDescent="0.3">
      <c r="C134" s="8"/>
      <c r="G134" s="6"/>
      <c r="I134" s="7"/>
    </row>
    <row r="135" spans="1:15" s="2" customFormat="1" ht="28.5" customHeight="1" thickBot="1" x14ac:dyDescent="0.3">
      <c r="A135" s="1"/>
      <c r="B135" s="119" t="s">
        <v>417</v>
      </c>
      <c r="C135" s="120" t="s">
        <v>418</v>
      </c>
      <c r="D135" s="120" t="s">
        <v>419</v>
      </c>
      <c r="E135" s="119" t="s">
        <v>420</v>
      </c>
      <c r="F135" s="121" t="s">
        <v>421</v>
      </c>
      <c r="G135" s="119" t="s">
        <v>422</v>
      </c>
      <c r="H135" s="119" t="s">
        <v>423</v>
      </c>
      <c r="I135" s="119" t="s">
        <v>424</v>
      </c>
      <c r="J135" s="122" t="s">
        <v>425</v>
      </c>
      <c r="K135" s="122" t="s">
        <v>3</v>
      </c>
      <c r="L135" s="122" t="s">
        <v>5</v>
      </c>
      <c r="M135" s="122" t="s">
        <v>426</v>
      </c>
      <c r="N135" s="148"/>
      <c r="O135" s="148"/>
    </row>
    <row r="136" spans="1:15" s="2" customFormat="1" ht="15.75" customHeight="1" x14ac:dyDescent="0.25">
      <c r="A136" s="1"/>
      <c r="B136" s="180" t="s">
        <v>743</v>
      </c>
      <c r="C136" s="181"/>
      <c r="D136" s="181"/>
      <c r="E136" s="181"/>
      <c r="F136" s="50" t="s">
        <v>427</v>
      </c>
      <c r="G136" s="215" t="s">
        <v>743</v>
      </c>
      <c r="H136" s="216"/>
      <c r="I136" s="55" t="s">
        <v>427</v>
      </c>
      <c r="J136" s="144"/>
      <c r="K136" s="145"/>
      <c r="L136" s="145"/>
      <c r="M136" s="146" t="s">
        <v>680</v>
      </c>
      <c r="N136" s="148"/>
      <c r="O136" s="148"/>
    </row>
    <row r="137" spans="1:15" ht="22.5" customHeight="1" x14ac:dyDescent="0.25">
      <c r="B137" s="165">
        <v>1</v>
      </c>
      <c r="C137" s="169" t="s">
        <v>961</v>
      </c>
      <c r="D137" s="165" t="s">
        <v>508</v>
      </c>
      <c r="E137" s="19" t="s">
        <v>287</v>
      </c>
      <c r="F137" s="20">
        <v>220</v>
      </c>
      <c r="G137" s="19" t="s">
        <v>503</v>
      </c>
      <c r="H137" s="19" t="s">
        <v>1</v>
      </c>
      <c r="I137" s="21">
        <v>220</v>
      </c>
      <c r="J137" s="27">
        <v>21999999.99999997</v>
      </c>
      <c r="K137" s="27">
        <v>100703178.19375606</v>
      </c>
      <c r="L137" s="27">
        <v>93257153.545969978</v>
      </c>
      <c r="M137" s="56">
        <f t="shared" ref="M137:M142" si="6">SUM(J137:L137)</f>
        <v>215960331.73972601</v>
      </c>
    </row>
    <row r="138" spans="1:15" ht="22.5" customHeight="1" x14ac:dyDescent="0.25">
      <c r="B138" s="174"/>
      <c r="C138" s="192"/>
      <c r="D138" s="174"/>
      <c r="E138" s="19" t="s">
        <v>301</v>
      </c>
      <c r="F138" s="178">
        <v>373.76</v>
      </c>
      <c r="G138" s="19" t="s">
        <v>504</v>
      </c>
      <c r="H138" s="19" t="s">
        <v>1</v>
      </c>
      <c r="I138" s="21">
        <v>186.88</v>
      </c>
      <c r="J138" s="22">
        <v>18688000</v>
      </c>
      <c r="K138" s="22">
        <v>84150979.856293142</v>
      </c>
      <c r="L138" s="22">
        <v>74125511.343706846</v>
      </c>
      <c r="M138" s="56">
        <f t="shared" si="6"/>
        <v>176964491.19999999</v>
      </c>
    </row>
    <row r="139" spans="1:15" ht="22.5" customHeight="1" x14ac:dyDescent="0.25">
      <c r="A139" s="2"/>
      <c r="B139" s="166"/>
      <c r="C139" s="170"/>
      <c r="D139" s="166"/>
      <c r="E139" s="19" t="s">
        <v>302</v>
      </c>
      <c r="F139" s="179"/>
      <c r="G139" s="19" t="s">
        <v>505</v>
      </c>
      <c r="H139" s="19" t="s">
        <v>10</v>
      </c>
      <c r="I139" s="21">
        <v>186.88</v>
      </c>
      <c r="J139" s="22">
        <v>18688000</v>
      </c>
      <c r="K139" s="22">
        <v>82741873.265460283</v>
      </c>
      <c r="L139" s="22">
        <v>72897382.534539729</v>
      </c>
      <c r="M139" s="56">
        <f t="shared" si="6"/>
        <v>174327255.80000001</v>
      </c>
      <c r="N139" s="149"/>
      <c r="O139" s="149"/>
    </row>
    <row r="140" spans="1:15" ht="22.5" customHeight="1" x14ac:dyDescent="0.25">
      <c r="B140" s="165">
        <v>2</v>
      </c>
      <c r="C140" s="169" t="s">
        <v>962</v>
      </c>
      <c r="D140" s="165" t="s">
        <v>508</v>
      </c>
      <c r="E140" s="19" t="s">
        <v>291</v>
      </c>
      <c r="F140" s="178">
        <v>180.75</v>
      </c>
      <c r="G140" s="19" t="s">
        <v>506</v>
      </c>
      <c r="H140" s="19" t="s">
        <v>1</v>
      </c>
      <c r="I140" s="21">
        <v>90.375</v>
      </c>
      <c r="J140" s="22">
        <v>9037500.0000000149</v>
      </c>
      <c r="K140" s="22">
        <v>51452580.136218406</v>
      </c>
      <c r="L140" s="22">
        <v>45144002.452822678</v>
      </c>
      <c r="M140" s="56">
        <f t="shared" si="6"/>
        <v>105634082.5890411</v>
      </c>
    </row>
    <row r="141" spans="1:15" ht="22.5" customHeight="1" x14ac:dyDescent="0.25">
      <c r="B141" s="166"/>
      <c r="C141" s="170"/>
      <c r="D141" s="166"/>
      <c r="E141" s="19" t="s">
        <v>292</v>
      </c>
      <c r="F141" s="179"/>
      <c r="G141" s="19" t="s">
        <v>507</v>
      </c>
      <c r="H141" s="19" t="s">
        <v>10</v>
      </c>
      <c r="I141" s="21">
        <v>90.375</v>
      </c>
      <c r="J141" s="22">
        <v>9037500</v>
      </c>
      <c r="K141" s="22">
        <v>49527500.103450745</v>
      </c>
      <c r="L141" s="22">
        <v>43483066.430795833</v>
      </c>
      <c r="M141" s="56">
        <f t="shared" si="6"/>
        <v>102048066.53424658</v>
      </c>
    </row>
    <row r="142" spans="1:15" ht="22.5" customHeight="1" x14ac:dyDescent="0.25">
      <c r="B142" s="19">
        <v>3</v>
      </c>
      <c r="C142" s="35" t="s">
        <v>963</v>
      </c>
      <c r="D142" s="19" t="s">
        <v>508</v>
      </c>
      <c r="E142" s="19" t="s">
        <v>347</v>
      </c>
      <c r="F142" s="20">
        <v>951.16</v>
      </c>
      <c r="G142" s="19" t="s">
        <v>454</v>
      </c>
      <c r="H142" s="19" t="s">
        <v>1</v>
      </c>
      <c r="I142" s="21">
        <v>852.62</v>
      </c>
      <c r="J142" s="22">
        <v>0</v>
      </c>
      <c r="K142" s="22">
        <v>0</v>
      </c>
      <c r="L142" s="22">
        <v>0</v>
      </c>
      <c r="M142" s="56">
        <f t="shared" si="6"/>
        <v>0</v>
      </c>
    </row>
    <row r="143" spans="1:15" ht="12" thickBot="1" x14ac:dyDescent="0.3">
      <c r="C143" s="8"/>
      <c r="I143" s="7"/>
    </row>
    <row r="144" spans="1:15" s="2" customFormat="1" ht="22.5" customHeight="1" thickBot="1" x14ac:dyDescent="0.3">
      <c r="A144" s="1"/>
      <c r="D144" s="194" t="s">
        <v>508</v>
      </c>
      <c r="E144" s="195"/>
      <c r="F144" s="198" t="s">
        <v>4</v>
      </c>
      <c r="G144" s="199"/>
      <c r="H144" s="200"/>
      <c r="I144" s="59" t="s">
        <v>903</v>
      </c>
      <c r="J144" s="85">
        <f t="shared" ref="J144:L144" si="7">SUM(J137:J143)</f>
        <v>77450999.999999985</v>
      </c>
      <c r="K144" s="85">
        <f t="shared" si="7"/>
        <v>368576111.55517864</v>
      </c>
      <c r="L144" s="85">
        <f t="shared" si="7"/>
        <v>328907116.30783504</v>
      </c>
      <c r="M144" s="85">
        <f>SUM(M137:M143)</f>
        <v>774934227.86301374</v>
      </c>
      <c r="N144" s="152">
        <f>SUM(J144:L144)</f>
        <v>774934227.86301374</v>
      </c>
      <c r="O144" s="151" t="b">
        <f>M144=N144</f>
        <v>1</v>
      </c>
    </row>
    <row r="145" spans="1:15" x14ac:dyDescent="0.25">
      <c r="C145" s="8"/>
      <c r="I145" s="7"/>
      <c r="K145" s="153">
        <f>SUM(K144:L144)</f>
        <v>697483227.86301374</v>
      </c>
    </row>
    <row r="146" spans="1:15" x14ac:dyDescent="0.25">
      <c r="C146" s="8"/>
      <c r="I146" s="7"/>
    </row>
    <row r="147" spans="1:15" x14ac:dyDescent="0.25">
      <c r="C147" s="8"/>
      <c r="I147" s="7"/>
    </row>
    <row r="148" spans="1:15" ht="12" thickBot="1" x14ac:dyDescent="0.3">
      <c r="C148" s="8"/>
      <c r="I148" s="7"/>
    </row>
    <row r="149" spans="1:15" s="2" customFormat="1" ht="28.5" customHeight="1" thickBot="1" x14ac:dyDescent="0.3">
      <c r="A149" s="1"/>
      <c r="B149" s="119" t="s">
        <v>417</v>
      </c>
      <c r="C149" s="120" t="s">
        <v>418</v>
      </c>
      <c r="D149" s="120" t="s">
        <v>419</v>
      </c>
      <c r="E149" s="119" t="s">
        <v>420</v>
      </c>
      <c r="F149" s="121" t="s">
        <v>421</v>
      </c>
      <c r="G149" s="119" t="s">
        <v>422</v>
      </c>
      <c r="H149" s="119" t="s">
        <v>423</v>
      </c>
      <c r="I149" s="119" t="s">
        <v>424</v>
      </c>
      <c r="J149" s="122" t="s">
        <v>425</v>
      </c>
      <c r="K149" s="122" t="s">
        <v>3</v>
      </c>
      <c r="L149" s="122" t="s">
        <v>5</v>
      </c>
      <c r="M149" s="122" t="s">
        <v>426</v>
      </c>
      <c r="N149" s="148"/>
      <c r="O149" s="148"/>
    </row>
    <row r="150" spans="1:15" s="2" customFormat="1" ht="15.75" customHeight="1" x14ac:dyDescent="0.25">
      <c r="A150" s="1"/>
      <c r="B150" s="180" t="s">
        <v>743</v>
      </c>
      <c r="C150" s="181"/>
      <c r="D150" s="181"/>
      <c r="E150" s="181"/>
      <c r="F150" s="50" t="s">
        <v>427</v>
      </c>
      <c r="G150" s="215" t="s">
        <v>743</v>
      </c>
      <c r="H150" s="216"/>
      <c r="I150" s="55" t="s">
        <v>427</v>
      </c>
      <c r="J150" s="144"/>
      <c r="K150" s="145"/>
      <c r="L150" s="145"/>
      <c r="M150" s="146" t="s">
        <v>680</v>
      </c>
      <c r="N150" s="148"/>
      <c r="O150" s="148"/>
    </row>
    <row r="151" spans="1:15" ht="28.5" customHeight="1" x14ac:dyDescent="0.25">
      <c r="B151" s="25">
        <v>1</v>
      </c>
      <c r="C151" s="75" t="s">
        <v>964</v>
      </c>
      <c r="D151" s="19" t="s">
        <v>511</v>
      </c>
      <c r="E151" s="135" t="s">
        <v>278</v>
      </c>
      <c r="F151" s="20">
        <v>401</v>
      </c>
      <c r="G151" s="19" t="s">
        <v>509</v>
      </c>
      <c r="H151" s="19" t="s">
        <v>1</v>
      </c>
      <c r="I151" s="21">
        <v>401</v>
      </c>
      <c r="J151" s="27">
        <v>40099999.999999955</v>
      </c>
      <c r="K151" s="27">
        <v>104475402.44807206</v>
      </c>
      <c r="L151" s="27">
        <v>27130692.113571778</v>
      </c>
      <c r="M151" s="56">
        <f t="shared" ref="M151:M156" si="8">SUM(J151:L151)</f>
        <v>171706094.56164378</v>
      </c>
    </row>
    <row r="152" spans="1:15" ht="28.5" customHeight="1" x14ac:dyDescent="0.25">
      <c r="B152" s="19">
        <v>2</v>
      </c>
      <c r="C152" s="35" t="s">
        <v>965</v>
      </c>
      <c r="D152" s="19" t="s">
        <v>511</v>
      </c>
      <c r="E152" s="32" t="s">
        <v>283</v>
      </c>
      <c r="F152" s="20">
        <v>100</v>
      </c>
      <c r="G152" s="19" t="s">
        <v>284</v>
      </c>
      <c r="H152" s="19" t="s">
        <v>1</v>
      </c>
      <c r="I152" s="21">
        <v>100</v>
      </c>
      <c r="J152" s="22">
        <v>7883048.9726027325</v>
      </c>
      <c r="K152" s="22">
        <v>13098316.160343971</v>
      </c>
      <c r="L152" s="22">
        <v>11084549.839656029</v>
      </c>
      <c r="M152" s="56">
        <f t="shared" si="8"/>
        <v>32065914.972602732</v>
      </c>
    </row>
    <row r="153" spans="1:15" ht="41.25" customHeight="1" x14ac:dyDescent="0.25">
      <c r="B153" s="19">
        <v>3</v>
      </c>
      <c r="C153" s="35" t="s">
        <v>1020</v>
      </c>
      <c r="D153" s="19" t="s">
        <v>511</v>
      </c>
      <c r="E153" s="32" t="s">
        <v>216</v>
      </c>
      <c r="F153" s="20">
        <v>88</v>
      </c>
      <c r="G153" s="19" t="s">
        <v>510</v>
      </c>
      <c r="H153" s="19" t="s">
        <v>1</v>
      </c>
      <c r="I153" s="21">
        <v>88</v>
      </c>
      <c r="J153" s="22">
        <v>8799999.9999999851</v>
      </c>
      <c r="K153" s="22">
        <v>39719392.297994576</v>
      </c>
      <c r="L153" s="22">
        <v>24179939.16775886</v>
      </c>
      <c r="M153" s="56">
        <f t="shared" si="8"/>
        <v>72699331.465753421</v>
      </c>
    </row>
    <row r="154" spans="1:15" ht="22.5" customHeight="1" x14ac:dyDescent="0.25">
      <c r="B154" s="165">
        <v>4</v>
      </c>
      <c r="C154" s="175" t="s">
        <v>1059</v>
      </c>
      <c r="D154" s="165" t="s">
        <v>511</v>
      </c>
      <c r="E154" s="19" t="s">
        <v>1060</v>
      </c>
      <c r="F154" s="20" t="s">
        <v>743</v>
      </c>
      <c r="G154" s="23" t="s">
        <v>1058</v>
      </c>
      <c r="H154" s="19" t="s">
        <v>1</v>
      </c>
      <c r="I154" s="21">
        <v>505.5</v>
      </c>
      <c r="J154" s="22">
        <v>0</v>
      </c>
      <c r="K154" s="22">
        <v>0</v>
      </c>
      <c r="L154" s="22">
        <v>0</v>
      </c>
      <c r="M154" s="56">
        <f t="shared" si="8"/>
        <v>0</v>
      </c>
    </row>
    <row r="155" spans="1:15" ht="22.5" customHeight="1" x14ac:dyDescent="0.25">
      <c r="A155" s="2"/>
      <c r="B155" s="174"/>
      <c r="C155" s="176"/>
      <c r="D155" s="174"/>
      <c r="E155" s="19" t="s">
        <v>1061</v>
      </c>
      <c r="F155" s="20" t="s">
        <v>743</v>
      </c>
      <c r="G155" s="23" t="s">
        <v>1062</v>
      </c>
      <c r="H155" s="19" t="s">
        <v>186</v>
      </c>
      <c r="I155" s="21">
        <v>375.75</v>
      </c>
      <c r="J155" s="22">
        <v>0</v>
      </c>
      <c r="K155" s="22">
        <v>0</v>
      </c>
      <c r="L155" s="22">
        <v>0</v>
      </c>
      <c r="M155" s="56">
        <f t="shared" si="8"/>
        <v>0</v>
      </c>
      <c r="N155" s="149"/>
      <c r="O155" s="149"/>
    </row>
    <row r="156" spans="1:15" ht="22.5" customHeight="1" x14ac:dyDescent="0.25">
      <c r="B156" s="166"/>
      <c r="C156" s="177"/>
      <c r="D156" s="166"/>
      <c r="E156" s="19" t="s">
        <v>1063</v>
      </c>
      <c r="F156" s="20" t="s">
        <v>743</v>
      </c>
      <c r="G156" s="23" t="s">
        <v>1064</v>
      </c>
      <c r="H156" s="19" t="s">
        <v>186</v>
      </c>
      <c r="I156" s="21">
        <v>881.21</v>
      </c>
      <c r="J156" s="22">
        <v>0</v>
      </c>
      <c r="K156" s="22">
        <v>0</v>
      </c>
      <c r="L156" s="22">
        <v>0</v>
      </c>
      <c r="M156" s="56">
        <f t="shared" si="8"/>
        <v>0</v>
      </c>
    </row>
    <row r="157" spans="1:15" ht="12" thickBot="1" x14ac:dyDescent="0.3">
      <c r="C157" s="8"/>
      <c r="I157" s="7"/>
    </row>
    <row r="158" spans="1:15" s="2" customFormat="1" ht="22.5" customHeight="1" thickBot="1" x14ac:dyDescent="0.3">
      <c r="D158" s="194" t="s">
        <v>511</v>
      </c>
      <c r="E158" s="195"/>
      <c r="F158" s="198" t="s">
        <v>4</v>
      </c>
      <c r="G158" s="199"/>
      <c r="H158" s="200"/>
      <c r="I158" s="59" t="s">
        <v>903</v>
      </c>
      <c r="J158" s="85">
        <f t="shared" ref="J158:L158" si="9">SUM(J151:J157)</f>
        <v>56783048.972602673</v>
      </c>
      <c r="K158" s="85">
        <f t="shared" si="9"/>
        <v>157293110.9064106</v>
      </c>
      <c r="L158" s="85">
        <f t="shared" si="9"/>
        <v>62395181.120986663</v>
      </c>
      <c r="M158" s="85">
        <f>SUM(M151:M157)</f>
        <v>276471340.99999994</v>
      </c>
      <c r="N158" s="152">
        <f>SUM(J158:L158)</f>
        <v>276471340.99999994</v>
      </c>
      <c r="O158" s="151" t="b">
        <f>M158=N158</f>
        <v>1</v>
      </c>
    </row>
    <row r="159" spans="1:15" x14ac:dyDescent="0.25">
      <c r="C159" s="8"/>
      <c r="I159" s="7"/>
      <c r="K159" s="153">
        <f>SUM(K158:L158)</f>
        <v>219688292.02739727</v>
      </c>
    </row>
    <row r="160" spans="1:15" x14ac:dyDescent="0.25">
      <c r="C160" s="8"/>
      <c r="I160" s="7"/>
    </row>
    <row r="161" spans="1:15" x14ac:dyDescent="0.25">
      <c r="C161" s="8"/>
      <c r="I161" s="7"/>
    </row>
    <row r="162" spans="1:15" ht="12" thickBot="1" x14ac:dyDescent="0.3">
      <c r="C162" s="8"/>
      <c r="I162" s="7"/>
    </row>
    <row r="163" spans="1:15" s="2" customFormat="1" ht="28.5" customHeight="1" thickBot="1" x14ac:dyDescent="0.3">
      <c r="A163" s="1"/>
      <c r="B163" s="119" t="s">
        <v>417</v>
      </c>
      <c r="C163" s="120" t="s">
        <v>418</v>
      </c>
      <c r="D163" s="120" t="s">
        <v>419</v>
      </c>
      <c r="E163" s="119" t="s">
        <v>420</v>
      </c>
      <c r="F163" s="121" t="s">
        <v>421</v>
      </c>
      <c r="G163" s="119" t="s">
        <v>422</v>
      </c>
      <c r="H163" s="119" t="s">
        <v>423</v>
      </c>
      <c r="I163" s="119" t="s">
        <v>424</v>
      </c>
      <c r="J163" s="122" t="s">
        <v>425</v>
      </c>
      <c r="K163" s="122" t="s">
        <v>3</v>
      </c>
      <c r="L163" s="122" t="s">
        <v>5</v>
      </c>
      <c r="M163" s="122" t="s">
        <v>426</v>
      </c>
      <c r="N163" s="148"/>
      <c r="O163" s="148"/>
    </row>
    <row r="164" spans="1:15" s="2" customFormat="1" ht="15.75" customHeight="1" x14ac:dyDescent="0.25">
      <c r="B164" s="180" t="s">
        <v>743</v>
      </c>
      <c r="C164" s="181"/>
      <c r="D164" s="181"/>
      <c r="E164" s="181"/>
      <c r="F164" s="50" t="s">
        <v>427</v>
      </c>
      <c r="G164" s="215" t="s">
        <v>743</v>
      </c>
      <c r="H164" s="216"/>
      <c r="I164" s="55" t="s">
        <v>427</v>
      </c>
      <c r="J164" s="144"/>
      <c r="K164" s="145"/>
      <c r="L164" s="145"/>
      <c r="M164" s="146" t="s">
        <v>680</v>
      </c>
      <c r="N164" s="149"/>
      <c r="O164" s="149"/>
    </row>
    <row r="165" spans="1:15" ht="22.5" customHeight="1" x14ac:dyDescent="0.25">
      <c r="A165" s="2"/>
      <c r="B165" s="171">
        <v>1</v>
      </c>
      <c r="C165" s="188" t="s">
        <v>966</v>
      </c>
      <c r="D165" s="171" t="s">
        <v>515</v>
      </c>
      <c r="E165" s="19" t="s">
        <v>303</v>
      </c>
      <c r="F165" s="214">
        <v>718.572</v>
      </c>
      <c r="G165" s="19" t="s">
        <v>512</v>
      </c>
      <c r="H165" s="19" t="s">
        <v>1</v>
      </c>
      <c r="I165" s="21">
        <v>383.63200000000001</v>
      </c>
      <c r="J165" s="27">
        <v>36829603.129315078</v>
      </c>
      <c r="K165" s="27">
        <v>34517982.895500675</v>
      </c>
      <c r="L165" s="27">
        <v>42991693.104499325</v>
      </c>
      <c r="M165" s="56">
        <f>SUM(J165:L165)</f>
        <v>114339279.12931508</v>
      </c>
      <c r="N165" s="149"/>
      <c r="O165" s="149"/>
    </row>
    <row r="166" spans="1:15" ht="22.5" customHeight="1" x14ac:dyDescent="0.25">
      <c r="B166" s="171"/>
      <c r="C166" s="188"/>
      <c r="D166" s="171"/>
      <c r="E166" s="19" t="s">
        <v>304</v>
      </c>
      <c r="F166" s="214"/>
      <c r="G166" s="19" t="s">
        <v>513</v>
      </c>
      <c r="H166" s="19" t="s">
        <v>10</v>
      </c>
      <c r="I166" s="21">
        <v>334.94</v>
      </c>
      <c r="J166" s="22">
        <v>33490800.000000015</v>
      </c>
      <c r="K166" s="22">
        <v>121617635.66869716</v>
      </c>
      <c r="L166" s="22">
        <v>106034897.68198778</v>
      </c>
      <c r="M166" s="56">
        <f>SUM(J166:L166)</f>
        <v>261143333.35068494</v>
      </c>
    </row>
    <row r="167" spans="1:15" ht="28.5" customHeight="1" x14ac:dyDescent="0.25">
      <c r="B167" s="19">
        <v>2</v>
      </c>
      <c r="C167" s="35" t="s">
        <v>967</v>
      </c>
      <c r="D167" s="19" t="s">
        <v>515</v>
      </c>
      <c r="E167" s="19" t="s">
        <v>259</v>
      </c>
      <c r="F167" s="20">
        <v>100</v>
      </c>
      <c r="G167" s="19" t="s">
        <v>514</v>
      </c>
      <c r="H167" s="19" t="s">
        <v>1</v>
      </c>
      <c r="I167" s="21">
        <v>100</v>
      </c>
      <c r="J167" s="22">
        <v>7589344.0000000037</v>
      </c>
      <c r="K167" s="22">
        <v>6455816.0076445527</v>
      </c>
      <c r="L167" s="22">
        <v>7541418.9375609271</v>
      </c>
      <c r="M167" s="56">
        <f>SUM(J167:L167)</f>
        <v>21586578.945205484</v>
      </c>
    </row>
    <row r="168" spans="1:15" ht="12" thickBot="1" x14ac:dyDescent="0.3">
      <c r="C168" s="8"/>
      <c r="I168" s="7"/>
    </row>
    <row r="169" spans="1:15" s="2" customFormat="1" ht="22.5" customHeight="1" thickBot="1" x14ac:dyDescent="0.3">
      <c r="A169" s="1"/>
      <c r="D169" s="194" t="s">
        <v>515</v>
      </c>
      <c r="E169" s="195"/>
      <c r="F169" s="198" t="s">
        <v>4</v>
      </c>
      <c r="G169" s="199"/>
      <c r="H169" s="200"/>
      <c r="I169" s="59" t="s">
        <v>903</v>
      </c>
      <c r="J169" s="85">
        <f t="shared" ref="J169:L169" si="10">SUM(J165:J168)</f>
        <v>77909747.129315093</v>
      </c>
      <c r="K169" s="85">
        <f t="shared" si="10"/>
        <v>162591434.5718424</v>
      </c>
      <c r="L169" s="85">
        <f t="shared" si="10"/>
        <v>156568009.72404802</v>
      </c>
      <c r="M169" s="85">
        <f>SUM(M165:M168)</f>
        <v>397069191.42520553</v>
      </c>
      <c r="N169" s="152">
        <f>SUM(J169:L169)</f>
        <v>397069191.42520553</v>
      </c>
      <c r="O169" s="151" t="b">
        <f>M169=N169</f>
        <v>1</v>
      </c>
    </row>
    <row r="170" spans="1:15" x14ac:dyDescent="0.25">
      <c r="C170" s="8"/>
      <c r="I170" s="7"/>
      <c r="K170" s="153">
        <f>SUM(K169:L169)</f>
        <v>319159444.29589045</v>
      </c>
    </row>
    <row r="171" spans="1:15" x14ac:dyDescent="0.25">
      <c r="C171" s="8"/>
      <c r="I171" s="7"/>
      <c r="K171" s="153"/>
    </row>
    <row r="172" spans="1:15" x14ac:dyDescent="0.25">
      <c r="C172" s="8"/>
      <c r="I172" s="7"/>
    </row>
    <row r="173" spans="1:15" ht="12" thickBot="1" x14ac:dyDescent="0.3">
      <c r="C173" s="8"/>
      <c r="I173" s="7"/>
    </row>
    <row r="174" spans="1:15" s="2" customFormat="1" ht="28.5" customHeight="1" thickBot="1" x14ac:dyDescent="0.3">
      <c r="A174" s="1"/>
      <c r="B174" s="119" t="s">
        <v>417</v>
      </c>
      <c r="C174" s="120" t="s">
        <v>418</v>
      </c>
      <c r="D174" s="120" t="s">
        <v>419</v>
      </c>
      <c r="E174" s="119" t="s">
        <v>420</v>
      </c>
      <c r="F174" s="121" t="s">
        <v>421</v>
      </c>
      <c r="G174" s="119" t="s">
        <v>422</v>
      </c>
      <c r="H174" s="119" t="s">
        <v>423</v>
      </c>
      <c r="I174" s="119" t="s">
        <v>424</v>
      </c>
      <c r="J174" s="122" t="s">
        <v>425</v>
      </c>
      <c r="K174" s="122" t="s">
        <v>3</v>
      </c>
      <c r="L174" s="122" t="s">
        <v>5</v>
      </c>
      <c r="M174" s="122" t="s">
        <v>426</v>
      </c>
      <c r="N174" s="148"/>
      <c r="O174" s="148"/>
    </row>
    <row r="175" spans="1:15" s="2" customFormat="1" ht="15.75" customHeight="1" x14ac:dyDescent="0.25">
      <c r="A175" s="1"/>
      <c r="B175" s="180" t="s">
        <v>743</v>
      </c>
      <c r="C175" s="181"/>
      <c r="D175" s="181"/>
      <c r="E175" s="181"/>
      <c r="F175" s="50" t="s">
        <v>427</v>
      </c>
      <c r="G175" s="215" t="s">
        <v>743</v>
      </c>
      <c r="H175" s="216"/>
      <c r="I175" s="55" t="s">
        <v>427</v>
      </c>
      <c r="J175" s="144"/>
      <c r="K175" s="145"/>
      <c r="L175" s="145"/>
      <c r="M175" s="146" t="s">
        <v>680</v>
      </c>
      <c r="N175" s="148"/>
      <c r="O175" s="148"/>
    </row>
    <row r="176" spans="1:15" ht="22.5" customHeight="1" x14ac:dyDescent="0.25">
      <c r="B176" s="171">
        <v>1</v>
      </c>
      <c r="C176" s="188" t="s">
        <v>1021</v>
      </c>
      <c r="D176" s="171" t="s">
        <v>549</v>
      </c>
      <c r="E176" s="19" t="s">
        <v>339</v>
      </c>
      <c r="F176" s="214">
        <v>1991.6</v>
      </c>
      <c r="G176" s="19" t="s">
        <v>516</v>
      </c>
      <c r="H176" s="19" t="s">
        <v>1</v>
      </c>
      <c r="I176" s="21">
        <v>995.8</v>
      </c>
      <c r="J176" s="27">
        <v>99580000.000000015</v>
      </c>
      <c r="K176" s="27">
        <v>100644145.55850928</v>
      </c>
      <c r="L176" s="27">
        <v>66518235.345600292</v>
      </c>
      <c r="M176" s="56">
        <f t="shared" ref="M176:M183" si="11">SUM(J176:L176)</f>
        <v>266742380.9041096</v>
      </c>
    </row>
    <row r="177" spans="1:15" ht="22.5" customHeight="1" x14ac:dyDescent="0.25">
      <c r="B177" s="171"/>
      <c r="C177" s="188"/>
      <c r="D177" s="171"/>
      <c r="E177" s="19" t="s">
        <v>340</v>
      </c>
      <c r="F177" s="214"/>
      <c r="G177" s="19" t="s">
        <v>517</v>
      </c>
      <c r="H177" s="19" t="s">
        <v>10</v>
      </c>
      <c r="I177" s="21">
        <v>995.8</v>
      </c>
      <c r="J177" s="22">
        <v>99580000</v>
      </c>
      <c r="K177" s="22">
        <v>91690151.035635978</v>
      </c>
      <c r="L177" s="22">
        <v>54224395.443816096</v>
      </c>
      <c r="M177" s="56">
        <f t="shared" si="11"/>
        <v>245494546.47945207</v>
      </c>
    </row>
    <row r="178" spans="1:15" ht="27.75" customHeight="1" x14ac:dyDescent="0.25">
      <c r="B178" s="19">
        <v>2</v>
      </c>
      <c r="C178" s="35" t="s">
        <v>968</v>
      </c>
      <c r="D178" s="19" t="s">
        <v>549</v>
      </c>
      <c r="E178" s="19" t="s">
        <v>409</v>
      </c>
      <c r="F178" s="20">
        <v>473.71</v>
      </c>
      <c r="G178" s="19" t="s">
        <v>335</v>
      </c>
      <c r="H178" s="19" t="s">
        <v>10</v>
      </c>
      <c r="I178" s="21">
        <v>236.85</v>
      </c>
      <c r="J178" s="22">
        <v>9880335.1205479503</v>
      </c>
      <c r="K178" s="22">
        <v>5893812.7992082555</v>
      </c>
      <c r="L178" s="22">
        <v>7558418.2007917445</v>
      </c>
      <c r="M178" s="56">
        <f t="shared" si="11"/>
        <v>23332566.12054795</v>
      </c>
    </row>
    <row r="179" spans="1:15" ht="22.5" customHeight="1" x14ac:dyDescent="0.25">
      <c r="B179" s="171">
        <v>3</v>
      </c>
      <c r="C179" s="188" t="s">
        <v>969</v>
      </c>
      <c r="D179" s="171" t="s">
        <v>549</v>
      </c>
      <c r="E179" s="19" t="s">
        <v>344</v>
      </c>
      <c r="F179" s="214">
        <v>780.49</v>
      </c>
      <c r="G179" s="19" t="s">
        <v>453</v>
      </c>
      <c r="H179" s="19" t="s">
        <v>1</v>
      </c>
      <c r="I179" s="21">
        <v>600.49</v>
      </c>
      <c r="J179" s="22">
        <v>60049000.000000007</v>
      </c>
      <c r="K179" s="22">
        <v>44098949.982524</v>
      </c>
      <c r="L179" s="22">
        <v>25347495.488708876</v>
      </c>
      <c r="M179" s="56">
        <f t="shared" si="11"/>
        <v>129495445.47123289</v>
      </c>
    </row>
    <row r="180" spans="1:15" ht="22.5" customHeight="1" x14ac:dyDescent="0.25">
      <c r="B180" s="171"/>
      <c r="C180" s="188"/>
      <c r="D180" s="171"/>
      <c r="E180" s="19" t="s">
        <v>345</v>
      </c>
      <c r="F180" s="214"/>
      <c r="G180" s="19" t="s">
        <v>453</v>
      </c>
      <c r="H180" s="19" t="s">
        <v>10</v>
      </c>
      <c r="I180" s="21">
        <v>79</v>
      </c>
      <c r="J180" s="22">
        <v>7900000</v>
      </c>
      <c r="K180" s="22">
        <v>5801624.6326980665</v>
      </c>
      <c r="L180" s="22">
        <v>3334696.9426443987</v>
      </c>
      <c r="M180" s="56">
        <f t="shared" si="11"/>
        <v>17036321.575342465</v>
      </c>
    </row>
    <row r="181" spans="1:15" ht="22.5" customHeight="1" x14ac:dyDescent="0.25">
      <c r="B181" s="171"/>
      <c r="C181" s="188"/>
      <c r="D181" s="171"/>
      <c r="E181" s="19" t="s">
        <v>346</v>
      </c>
      <c r="F181" s="214"/>
      <c r="G181" s="19" t="s">
        <v>518</v>
      </c>
      <c r="H181" s="19" t="s">
        <v>186</v>
      </c>
      <c r="I181" s="21">
        <v>101</v>
      </c>
      <c r="J181" s="22">
        <v>10100000.000000004</v>
      </c>
      <c r="K181" s="22">
        <v>7355763.6994588105</v>
      </c>
      <c r="L181" s="22">
        <v>4248368.615609684</v>
      </c>
      <c r="M181" s="56">
        <f t="shared" si="11"/>
        <v>21704132.315068498</v>
      </c>
    </row>
    <row r="182" spans="1:15" ht="28.5" customHeight="1" x14ac:dyDescent="0.25">
      <c r="B182" s="19">
        <v>4</v>
      </c>
      <c r="C182" s="35" t="s">
        <v>970</v>
      </c>
      <c r="D182" s="19" t="s">
        <v>549</v>
      </c>
      <c r="E182" s="19" t="s">
        <v>571</v>
      </c>
      <c r="F182" s="20">
        <v>799.3</v>
      </c>
      <c r="G182" s="19" t="s">
        <v>519</v>
      </c>
      <c r="H182" s="19" t="s">
        <v>10</v>
      </c>
      <c r="I182" s="19">
        <v>399.65</v>
      </c>
      <c r="J182" s="30">
        <v>0</v>
      </c>
      <c r="K182" s="30">
        <v>0</v>
      </c>
      <c r="L182" s="30">
        <v>0</v>
      </c>
      <c r="M182" s="56">
        <f t="shared" si="11"/>
        <v>0</v>
      </c>
      <c r="N182" s="149"/>
      <c r="O182" s="149"/>
    </row>
    <row r="183" spans="1:15" ht="39" customHeight="1" x14ac:dyDescent="0.25">
      <c r="B183" s="19">
        <v>5</v>
      </c>
      <c r="C183" s="35" t="s">
        <v>971</v>
      </c>
      <c r="D183" s="19" t="s">
        <v>549</v>
      </c>
      <c r="E183" s="19" t="s">
        <v>223</v>
      </c>
      <c r="F183" s="20">
        <v>1428.89</v>
      </c>
      <c r="G183" s="19" t="s">
        <v>520</v>
      </c>
      <c r="H183" s="19" t="s">
        <v>1</v>
      </c>
      <c r="I183" s="19">
        <v>1428.89</v>
      </c>
      <c r="J183" s="22">
        <v>142889000</v>
      </c>
      <c r="K183" s="22">
        <v>145468801.12572312</v>
      </c>
      <c r="L183" s="22">
        <v>24568254.187975496</v>
      </c>
      <c r="M183" s="56">
        <f t="shared" si="11"/>
        <v>312926055.31369865</v>
      </c>
    </row>
    <row r="184" spans="1:15" ht="12" thickBot="1" x14ac:dyDescent="0.3">
      <c r="C184" s="8"/>
    </row>
    <row r="185" spans="1:15" s="2" customFormat="1" ht="22.5" customHeight="1" thickBot="1" x14ac:dyDescent="0.3">
      <c r="A185" s="1"/>
      <c r="D185" s="194" t="s">
        <v>549</v>
      </c>
      <c r="E185" s="195"/>
      <c r="F185" s="198" t="s">
        <v>4</v>
      </c>
      <c r="G185" s="199"/>
      <c r="H185" s="200"/>
      <c r="I185" s="59" t="s">
        <v>903</v>
      </c>
      <c r="J185" s="85">
        <f t="shared" ref="J185:L185" si="12">SUM(J176:J184)</f>
        <v>429978335.12054795</v>
      </c>
      <c r="K185" s="85">
        <f t="shared" si="12"/>
        <v>400953248.83375752</v>
      </c>
      <c r="L185" s="85">
        <f t="shared" si="12"/>
        <v>185799864.22514656</v>
      </c>
      <c r="M185" s="85">
        <f>SUM(M176:M184)</f>
        <v>1016731448.1794521</v>
      </c>
      <c r="N185" s="152">
        <f>SUM(J185:L185)</f>
        <v>1016731448.1794519</v>
      </c>
      <c r="O185" s="151" t="b">
        <f>M185=N185</f>
        <v>1</v>
      </c>
    </row>
    <row r="186" spans="1:15" x14ac:dyDescent="0.25">
      <c r="C186" s="8"/>
      <c r="K186" s="153">
        <f>SUM(K185:L185)</f>
        <v>586753113.05890405</v>
      </c>
    </row>
    <row r="187" spans="1:15" x14ac:dyDescent="0.25">
      <c r="C187" s="8"/>
      <c r="K187" s="153"/>
    </row>
    <row r="188" spans="1:15" x14ac:dyDescent="0.25">
      <c r="C188" s="8"/>
    </row>
    <row r="189" spans="1:15" ht="12" thickBot="1" x14ac:dyDescent="0.3">
      <c r="C189" s="8"/>
    </row>
    <row r="190" spans="1:15" s="2" customFormat="1" ht="28.5" customHeight="1" thickBot="1" x14ac:dyDescent="0.3">
      <c r="A190" s="1"/>
      <c r="B190" s="119" t="s">
        <v>417</v>
      </c>
      <c r="C190" s="120" t="s">
        <v>418</v>
      </c>
      <c r="D190" s="120" t="s">
        <v>419</v>
      </c>
      <c r="E190" s="119" t="s">
        <v>420</v>
      </c>
      <c r="F190" s="121" t="s">
        <v>421</v>
      </c>
      <c r="G190" s="119" t="s">
        <v>422</v>
      </c>
      <c r="H190" s="119" t="s">
        <v>423</v>
      </c>
      <c r="I190" s="119" t="s">
        <v>424</v>
      </c>
      <c r="J190" s="122" t="s">
        <v>425</v>
      </c>
      <c r="K190" s="122" t="s">
        <v>3</v>
      </c>
      <c r="L190" s="122" t="s">
        <v>5</v>
      </c>
      <c r="M190" s="122" t="s">
        <v>426</v>
      </c>
      <c r="N190" s="148"/>
      <c r="O190" s="148"/>
    </row>
    <row r="191" spans="1:15" s="2" customFormat="1" ht="15.75" customHeight="1" x14ac:dyDescent="0.25">
      <c r="A191" s="1"/>
      <c r="B191" s="180" t="s">
        <v>743</v>
      </c>
      <c r="C191" s="181"/>
      <c r="D191" s="181"/>
      <c r="E191" s="181"/>
      <c r="F191" s="50" t="s">
        <v>427</v>
      </c>
      <c r="G191" s="215" t="s">
        <v>743</v>
      </c>
      <c r="H191" s="216"/>
      <c r="I191" s="55" t="s">
        <v>427</v>
      </c>
      <c r="J191" s="144"/>
      <c r="K191" s="145"/>
      <c r="L191" s="145"/>
      <c r="M191" s="146" t="s">
        <v>680</v>
      </c>
      <c r="N191" s="148"/>
      <c r="O191" s="148"/>
    </row>
    <row r="192" spans="1:15" ht="22.5" customHeight="1" x14ac:dyDescent="0.25">
      <c r="B192" s="171">
        <v>1</v>
      </c>
      <c r="C192" s="188" t="s">
        <v>972</v>
      </c>
      <c r="D192" s="171" t="s">
        <v>526</v>
      </c>
      <c r="E192" s="19" t="s">
        <v>402</v>
      </c>
      <c r="F192" s="214">
        <v>1522</v>
      </c>
      <c r="G192" s="19" t="s">
        <v>521</v>
      </c>
      <c r="H192" s="19" t="s">
        <v>1</v>
      </c>
      <c r="I192" s="21">
        <v>761</v>
      </c>
      <c r="J192" s="27">
        <v>76100000</v>
      </c>
      <c r="K192" s="27">
        <v>160354670.78829554</v>
      </c>
      <c r="L192" s="27">
        <v>106487988.95143047</v>
      </c>
      <c r="M192" s="56">
        <f t="shared" ref="M192:M203" si="13">SUM(J192:L192)</f>
        <v>342942659.73972601</v>
      </c>
    </row>
    <row r="193" spans="1:15" ht="22.5" customHeight="1" x14ac:dyDescent="0.25">
      <c r="B193" s="171"/>
      <c r="C193" s="188"/>
      <c r="D193" s="171"/>
      <c r="E193" s="19" t="s">
        <v>401</v>
      </c>
      <c r="F193" s="214"/>
      <c r="G193" s="19" t="s">
        <v>332</v>
      </c>
      <c r="H193" s="19" t="s">
        <v>10</v>
      </c>
      <c r="I193" s="21">
        <v>761</v>
      </c>
      <c r="J193" s="22">
        <v>76100000</v>
      </c>
      <c r="K193" s="22">
        <v>175762219.99478063</v>
      </c>
      <c r="L193" s="22">
        <v>155659407.47097281</v>
      </c>
      <c r="M193" s="56">
        <f t="shared" si="13"/>
        <v>407521627.46575344</v>
      </c>
    </row>
    <row r="194" spans="1:15" ht="22.5" customHeight="1" x14ac:dyDescent="0.25">
      <c r="B194" s="171">
        <v>2</v>
      </c>
      <c r="C194" s="188" t="s">
        <v>973</v>
      </c>
      <c r="D194" s="171" t="s">
        <v>526</v>
      </c>
      <c r="E194" s="19" t="s">
        <v>295</v>
      </c>
      <c r="F194" s="214">
        <v>530.4</v>
      </c>
      <c r="G194" s="19" t="s">
        <v>522</v>
      </c>
      <c r="H194" s="19" t="s">
        <v>1</v>
      </c>
      <c r="I194" s="21">
        <v>265.2</v>
      </c>
      <c r="J194" s="22">
        <v>26519999.999999985</v>
      </c>
      <c r="K194" s="22">
        <v>129046477.27156653</v>
      </c>
      <c r="L194" s="22">
        <v>94289777.92021428</v>
      </c>
      <c r="M194" s="56">
        <f t="shared" si="13"/>
        <v>249856255.19178081</v>
      </c>
    </row>
    <row r="195" spans="1:15" ht="22.5" customHeight="1" x14ac:dyDescent="0.25">
      <c r="B195" s="171"/>
      <c r="C195" s="188"/>
      <c r="D195" s="171"/>
      <c r="E195" s="19" t="s">
        <v>296</v>
      </c>
      <c r="F195" s="214"/>
      <c r="G195" s="19" t="s">
        <v>523</v>
      </c>
      <c r="H195" s="19" t="s">
        <v>10</v>
      </c>
      <c r="I195" s="21">
        <v>265.2</v>
      </c>
      <c r="J195" s="22">
        <v>26520000</v>
      </c>
      <c r="K195" s="22">
        <v>139213647.387748</v>
      </c>
      <c r="L195" s="22">
        <v>122321465.80403282</v>
      </c>
      <c r="M195" s="56">
        <f t="shared" si="13"/>
        <v>288055113.19178081</v>
      </c>
    </row>
    <row r="196" spans="1:15" ht="22.5" customHeight="1" x14ac:dyDescent="0.25">
      <c r="B196" s="171">
        <v>3</v>
      </c>
      <c r="C196" s="188" t="s">
        <v>974</v>
      </c>
      <c r="D196" s="171" t="s">
        <v>526</v>
      </c>
      <c r="E196" s="19" t="s">
        <v>407</v>
      </c>
      <c r="F196" s="214">
        <v>831.26</v>
      </c>
      <c r="G196" s="19" t="s">
        <v>334</v>
      </c>
      <c r="H196" s="19" t="s">
        <v>1</v>
      </c>
      <c r="I196" s="21">
        <v>415.63</v>
      </c>
      <c r="J196" s="22">
        <v>41563199.99999997</v>
      </c>
      <c r="K196" s="22">
        <v>61621247.940988228</v>
      </c>
      <c r="L196" s="22">
        <v>58700439.945587113</v>
      </c>
      <c r="M196" s="56">
        <f t="shared" si="13"/>
        <v>161884887.88657531</v>
      </c>
    </row>
    <row r="197" spans="1:15" ht="22.5" customHeight="1" x14ac:dyDescent="0.25">
      <c r="B197" s="171"/>
      <c r="C197" s="188"/>
      <c r="D197" s="171"/>
      <c r="E197" s="19" t="s">
        <v>408</v>
      </c>
      <c r="F197" s="214"/>
      <c r="G197" s="19" t="s">
        <v>524</v>
      </c>
      <c r="H197" s="19" t="s">
        <v>10</v>
      </c>
      <c r="I197" s="21">
        <v>415.63</v>
      </c>
      <c r="J197" s="22">
        <v>41563200</v>
      </c>
      <c r="K197" s="22">
        <v>78593464.183787659</v>
      </c>
      <c r="L197" s="22">
        <v>71784817.297308221</v>
      </c>
      <c r="M197" s="56">
        <f t="shared" si="13"/>
        <v>191941481.48109588</v>
      </c>
    </row>
    <row r="198" spans="1:15" ht="22.5" customHeight="1" x14ac:dyDescent="0.25">
      <c r="B198" s="171">
        <v>4</v>
      </c>
      <c r="C198" s="188" t="s">
        <v>975</v>
      </c>
      <c r="D198" s="171" t="s">
        <v>526</v>
      </c>
      <c r="E198" s="19" t="s">
        <v>358</v>
      </c>
      <c r="F198" s="214">
        <v>1008.52</v>
      </c>
      <c r="G198" s="19" t="s">
        <v>457</v>
      </c>
      <c r="H198" s="19" t="s">
        <v>1</v>
      </c>
      <c r="I198" s="19">
        <v>454.59</v>
      </c>
      <c r="J198" s="22">
        <v>0</v>
      </c>
      <c r="K198" s="22">
        <v>0</v>
      </c>
      <c r="L198" s="22">
        <v>0</v>
      </c>
      <c r="M198" s="56">
        <f t="shared" si="13"/>
        <v>0</v>
      </c>
    </row>
    <row r="199" spans="1:15" ht="22.5" customHeight="1" x14ac:dyDescent="0.25">
      <c r="B199" s="171"/>
      <c r="C199" s="188"/>
      <c r="D199" s="171"/>
      <c r="E199" s="19" t="s">
        <v>359</v>
      </c>
      <c r="F199" s="214"/>
      <c r="G199" s="19" t="s">
        <v>500</v>
      </c>
      <c r="H199" s="19" t="s">
        <v>1</v>
      </c>
      <c r="I199" s="19">
        <v>494.66</v>
      </c>
      <c r="J199" s="22">
        <v>0</v>
      </c>
      <c r="K199" s="22">
        <v>-4.3757552908707973E-3</v>
      </c>
      <c r="L199" s="22">
        <v>4.3757552908707973E-3</v>
      </c>
      <c r="M199" s="56">
        <f t="shared" si="13"/>
        <v>0</v>
      </c>
    </row>
    <row r="200" spans="1:15" ht="22.5" customHeight="1" x14ac:dyDescent="0.25">
      <c r="B200" s="171">
        <v>5</v>
      </c>
      <c r="C200" s="188" t="s">
        <v>976</v>
      </c>
      <c r="D200" s="171" t="s">
        <v>526</v>
      </c>
      <c r="E200" s="19" t="s">
        <v>367</v>
      </c>
      <c r="F200" s="214">
        <v>855.2</v>
      </c>
      <c r="G200" s="19" t="s">
        <v>499</v>
      </c>
      <c r="H200" s="19" t="s">
        <v>1</v>
      </c>
      <c r="I200" s="19">
        <v>398.87</v>
      </c>
      <c r="J200" s="22">
        <v>7977400.0000000009</v>
      </c>
      <c r="K200" s="22">
        <v>3169711.1519999998</v>
      </c>
      <c r="L200" s="22">
        <v>296098.848</v>
      </c>
      <c r="M200" s="56">
        <f t="shared" si="13"/>
        <v>11443210</v>
      </c>
    </row>
    <row r="201" spans="1:15" ht="22.5" customHeight="1" x14ac:dyDescent="0.25">
      <c r="B201" s="171"/>
      <c r="C201" s="188"/>
      <c r="D201" s="171"/>
      <c r="E201" s="19" t="s">
        <v>368</v>
      </c>
      <c r="F201" s="214"/>
      <c r="G201" s="23" t="s">
        <v>495</v>
      </c>
      <c r="H201" s="19" t="s">
        <v>10</v>
      </c>
      <c r="I201" s="21">
        <v>427.6</v>
      </c>
      <c r="J201" s="22">
        <v>17068230.054794509</v>
      </c>
      <c r="K201" s="22">
        <v>3451511.2023013695</v>
      </c>
      <c r="L201" s="22">
        <v>370916.20865753421</v>
      </c>
      <c r="M201" s="56">
        <f t="shared" si="13"/>
        <v>20890657.46575341</v>
      </c>
    </row>
    <row r="202" spans="1:15" ht="22.5" customHeight="1" x14ac:dyDescent="0.25">
      <c r="B202" s="171">
        <v>6</v>
      </c>
      <c r="C202" s="188" t="s">
        <v>977</v>
      </c>
      <c r="D202" s="171" t="s">
        <v>526</v>
      </c>
      <c r="E202" s="19" t="s">
        <v>413</v>
      </c>
      <c r="F202" s="214">
        <v>537</v>
      </c>
      <c r="G202" s="19" t="s">
        <v>467</v>
      </c>
      <c r="H202" s="19" t="s">
        <v>1</v>
      </c>
      <c r="I202" s="19">
        <v>483.59</v>
      </c>
      <c r="J202" s="22">
        <v>0</v>
      </c>
      <c r="K202" s="22">
        <v>0</v>
      </c>
      <c r="L202" s="22">
        <v>0</v>
      </c>
      <c r="M202" s="56">
        <f t="shared" si="13"/>
        <v>0</v>
      </c>
    </row>
    <row r="203" spans="1:15" ht="22.5" customHeight="1" x14ac:dyDescent="0.25">
      <c r="B203" s="171"/>
      <c r="C203" s="188"/>
      <c r="D203" s="171"/>
      <c r="E203" s="19" t="s">
        <v>414</v>
      </c>
      <c r="F203" s="214"/>
      <c r="G203" s="19" t="s">
        <v>525</v>
      </c>
      <c r="H203" s="19" t="s">
        <v>10</v>
      </c>
      <c r="I203" s="19">
        <v>23.73</v>
      </c>
      <c r="J203" s="30">
        <v>1.2602739734575152E-2</v>
      </c>
      <c r="K203" s="30">
        <v>0</v>
      </c>
      <c r="L203" s="30">
        <v>0</v>
      </c>
      <c r="M203" s="56">
        <f t="shared" si="13"/>
        <v>1.2602739734575152E-2</v>
      </c>
      <c r="N203" s="149"/>
      <c r="O203" s="149"/>
    </row>
    <row r="204" spans="1:15" ht="12" thickBot="1" x14ac:dyDescent="0.3">
      <c r="C204" s="8"/>
    </row>
    <row r="205" spans="1:15" s="2" customFormat="1" ht="22.5" customHeight="1" thickBot="1" x14ac:dyDescent="0.3">
      <c r="A205" s="1"/>
      <c r="D205" s="194" t="s">
        <v>667</v>
      </c>
      <c r="E205" s="195"/>
      <c r="F205" s="198" t="s">
        <v>4</v>
      </c>
      <c r="G205" s="199"/>
      <c r="H205" s="200"/>
      <c r="I205" s="59" t="s">
        <v>903</v>
      </c>
      <c r="J205" s="85">
        <f t="shared" ref="J205:L205" si="14">SUM(J192:J204)</f>
        <v>313412030.06739724</v>
      </c>
      <c r="K205" s="85">
        <f t="shared" si="14"/>
        <v>751212949.9170922</v>
      </c>
      <c r="L205" s="85">
        <f t="shared" si="14"/>
        <v>609910912.45057893</v>
      </c>
      <c r="M205" s="85">
        <f>SUM(M192:M204)</f>
        <v>1674535892.4350681</v>
      </c>
      <c r="N205" s="152">
        <f>SUM(J205:L205)</f>
        <v>1674535892.4350684</v>
      </c>
      <c r="O205" s="151" t="b">
        <f>M205=N205</f>
        <v>1</v>
      </c>
    </row>
    <row r="206" spans="1:15" x14ac:dyDescent="0.25">
      <c r="C206" s="8"/>
      <c r="K206" s="153">
        <f>SUM(K205:L205)</f>
        <v>1361123862.367671</v>
      </c>
    </row>
    <row r="207" spans="1:15" x14ac:dyDescent="0.25">
      <c r="C207" s="8"/>
      <c r="K207" s="153"/>
    </row>
    <row r="208" spans="1:15" x14ac:dyDescent="0.25">
      <c r="C208" s="8"/>
    </row>
    <row r="209" spans="1:15" ht="12" thickBot="1" x14ac:dyDescent="0.3">
      <c r="C209" s="8"/>
    </row>
    <row r="210" spans="1:15" s="2" customFormat="1" ht="28.5" customHeight="1" thickBot="1" x14ac:dyDescent="0.3">
      <c r="A210" s="1"/>
      <c r="B210" s="119" t="s">
        <v>417</v>
      </c>
      <c r="C210" s="120" t="s">
        <v>418</v>
      </c>
      <c r="D210" s="120" t="s">
        <v>419</v>
      </c>
      <c r="E210" s="119" t="s">
        <v>420</v>
      </c>
      <c r="F210" s="121" t="s">
        <v>421</v>
      </c>
      <c r="G210" s="119" t="s">
        <v>422</v>
      </c>
      <c r="H210" s="119" t="s">
        <v>423</v>
      </c>
      <c r="I210" s="119" t="s">
        <v>424</v>
      </c>
      <c r="J210" s="122" t="s">
        <v>425</v>
      </c>
      <c r="K210" s="122" t="s">
        <v>3</v>
      </c>
      <c r="L210" s="122" t="s">
        <v>5</v>
      </c>
      <c r="M210" s="122" t="s">
        <v>426</v>
      </c>
      <c r="N210" s="148"/>
      <c r="O210" s="148"/>
    </row>
    <row r="211" spans="1:15" s="2" customFormat="1" ht="15.75" customHeight="1" x14ac:dyDescent="0.25">
      <c r="A211" s="1"/>
      <c r="B211" s="180" t="s">
        <v>743</v>
      </c>
      <c r="C211" s="181"/>
      <c r="D211" s="181"/>
      <c r="E211" s="181"/>
      <c r="F211" s="50" t="s">
        <v>427</v>
      </c>
      <c r="G211" s="215" t="s">
        <v>743</v>
      </c>
      <c r="H211" s="216"/>
      <c r="I211" s="55" t="s">
        <v>427</v>
      </c>
      <c r="J211" s="144"/>
      <c r="K211" s="145"/>
      <c r="L211" s="145"/>
      <c r="M211" s="146" t="s">
        <v>680</v>
      </c>
      <c r="N211" s="148"/>
      <c r="O211" s="148"/>
    </row>
    <row r="212" spans="1:15" ht="22.5" customHeight="1" x14ac:dyDescent="0.25">
      <c r="B212" s="171">
        <v>1</v>
      </c>
      <c r="C212" s="188" t="s">
        <v>978</v>
      </c>
      <c r="D212" s="171" t="s">
        <v>890</v>
      </c>
      <c r="E212" s="19" t="s">
        <v>299</v>
      </c>
      <c r="F212" s="178">
        <v>671.2</v>
      </c>
      <c r="G212" s="19" t="s">
        <v>527</v>
      </c>
      <c r="H212" s="19" t="s">
        <v>1</v>
      </c>
      <c r="I212" s="21">
        <v>335.6</v>
      </c>
      <c r="J212" s="27">
        <v>33559999.99999997</v>
      </c>
      <c r="K212" s="27">
        <v>21637436.958904117</v>
      </c>
      <c r="L212" s="27">
        <v>0</v>
      </c>
      <c r="M212" s="56">
        <f t="shared" ref="M212:M221" si="15">SUM(J212:L212)</f>
        <v>55197436.958904088</v>
      </c>
    </row>
    <row r="213" spans="1:15" ht="22.5" customHeight="1" x14ac:dyDescent="0.25">
      <c r="B213" s="171"/>
      <c r="C213" s="188"/>
      <c r="D213" s="171"/>
      <c r="E213" s="19" t="s">
        <v>300</v>
      </c>
      <c r="F213" s="179"/>
      <c r="G213" s="19" t="s">
        <v>27</v>
      </c>
      <c r="H213" s="19" t="s">
        <v>10</v>
      </c>
      <c r="I213" s="21">
        <v>335.6</v>
      </c>
      <c r="J213" s="22">
        <v>33559999.999999985</v>
      </c>
      <c r="K213" s="22">
        <v>117034944.89915706</v>
      </c>
      <c r="L213" s="22">
        <v>99567321.470705941</v>
      </c>
      <c r="M213" s="56">
        <f t="shared" si="15"/>
        <v>250162266.36986297</v>
      </c>
    </row>
    <row r="214" spans="1:15" ht="22.5" customHeight="1" x14ac:dyDescent="0.25">
      <c r="B214" s="171">
        <v>2</v>
      </c>
      <c r="C214" s="188" t="s">
        <v>979</v>
      </c>
      <c r="D214" s="171" t="s">
        <v>890</v>
      </c>
      <c r="E214" s="19" t="s">
        <v>561</v>
      </c>
      <c r="F214" s="178">
        <v>502.4</v>
      </c>
      <c r="G214" s="19" t="s">
        <v>1018</v>
      </c>
      <c r="H214" s="19" t="s">
        <v>1</v>
      </c>
      <c r="I214" s="21">
        <v>251.2</v>
      </c>
      <c r="J214" s="22">
        <v>10821250.041095883</v>
      </c>
      <c r="K214" s="22">
        <v>0</v>
      </c>
      <c r="L214" s="22">
        <v>0</v>
      </c>
      <c r="M214" s="56">
        <f t="shared" si="15"/>
        <v>10821250.041095883</v>
      </c>
    </row>
    <row r="215" spans="1:15" ht="22.5" customHeight="1" x14ac:dyDescent="0.25">
      <c r="B215" s="171"/>
      <c r="C215" s="188"/>
      <c r="D215" s="171"/>
      <c r="E215" s="19" t="s">
        <v>562</v>
      </c>
      <c r="F215" s="179"/>
      <c r="G215" s="19" t="s">
        <v>528</v>
      </c>
      <c r="H215" s="19" t="s">
        <v>10</v>
      </c>
      <c r="I215" s="21">
        <v>251.2</v>
      </c>
      <c r="J215" s="22">
        <v>25120000</v>
      </c>
      <c r="K215" s="22">
        <v>89246997.879625261</v>
      </c>
      <c r="L215" s="22">
        <v>75825482.640922695</v>
      </c>
      <c r="M215" s="56">
        <f t="shared" si="15"/>
        <v>190192480.52054796</v>
      </c>
    </row>
    <row r="216" spans="1:15" ht="22.5" customHeight="1" x14ac:dyDescent="0.25">
      <c r="B216" s="171">
        <v>3</v>
      </c>
      <c r="C216" s="188" t="s">
        <v>1024</v>
      </c>
      <c r="D216" s="165" t="s">
        <v>890</v>
      </c>
      <c r="E216" s="19" t="s">
        <v>305</v>
      </c>
      <c r="F216" s="178">
        <v>811.22</v>
      </c>
      <c r="G216" s="19" t="s">
        <v>529</v>
      </c>
      <c r="H216" s="19" t="s">
        <v>1</v>
      </c>
      <c r="I216" s="21">
        <v>405.61</v>
      </c>
      <c r="J216" s="22">
        <v>9023699.9616438746</v>
      </c>
      <c r="K216" s="22">
        <v>0</v>
      </c>
      <c r="L216" s="22">
        <v>0</v>
      </c>
      <c r="M216" s="56">
        <f t="shared" si="15"/>
        <v>9023699.9616438746</v>
      </c>
    </row>
    <row r="217" spans="1:15" ht="22.5" customHeight="1" x14ac:dyDescent="0.25">
      <c r="B217" s="171"/>
      <c r="C217" s="188"/>
      <c r="D217" s="166"/>
      <c r="E217" s="19" t="s">
        <v>306</v>
      </c>
      <c r="F217" s="179"/>
      <c r="G217" s="19" t="s">
        <v>530</v>
      </c>
      <c r="H217" s="19" t="s">
        <v>10</v>
      </c>
      <c r="I217" s="21">
        <v>405.61</v>
      </c>
      <c r="J217" s="22">
        <v>40560999.999999985</v>
      </c>
      <c r="K217" s="22">
        <v>125405528.24556907</v>
      </c>
      <c r="L217" s="22">
        <v>106645876.82840352</v>
      </c>
      <c r="M217" s="56">
        <f t="shared" si="15"/>
        <v>272612405.07397258</v>
      </c>
    </row>
    <row r="218" spans="1:15" ht="22.5" customHeight="1" x14ac:dyDescent="0.25">
      <c r="B218" s="171">
        <v>4</v>
      </c>
      <c r="C218" s="188" t="s">
        <v>999</v>
      </c>
      <c r="D218" s="171" t="s">
        <v>890</v>
      </c>
      <c r="E218" s="19" t="s">
        <v>372</v>
      </c>
      <c r="F218" s="178">
        <v>2786</v>
      </c>
      <c r="G218" s="19" t="s">
        <v>531</v>
      </c>
      <c r="H218" s="19" t="s">
        <v>1</v>
      </c>
      <c r="I218" s="21">
        <v>1177.5999999999999</v>
      </c>
      <c r="J218" s="22">
        <v>117760000</v>
      </c>
      <c r="K218" s="22">
        <v>78455279.402832806</v>
      </c>
      <c r="L218" s="22">
        <v>63412424.035523362</v>
      </c>
      <c r="M218" s="56">
        <f t="shared" si="15"/>
        <v>259627703.43835616</v>
      </c>
    </row>
    <row r="219" spans="1:15" ht="22.5" customHeight="1" x14ac:dyDescent="0.25">
      <c r="B219" s="171"/>
      <c r="C219" s="188"/>
      <c r="D219" s="171"/>
      <c r="E219" s="19" t="s">
        <v>373</v>
      </c>
      <c r="F219" s="179"/>
      <c r="G219" s="19" t="s">
        <v>532</v>
      </c>
      <c r="H219" s="19" t="s">
        <v>1</v>
      </c>
      <c r="I219" s="21">
        <v>1342.52</v>
      </c>
      <c r="J219" s="22">
        <v>134252659.59999996</v>
      </c>
      <c r="K219" s="22">
        <v>85864444.216056272</v>
      </c>
      <c r="L219" s="22">
        <v>71136333.619231418</v>
      </c>
      <c r="M219" s="56">
        <f t="shared" si="15"/>
        <v>291253437.43528765</v>
      </c>
    </row>
    <row r="220" spans="1:15" ht="22.5" customHeight="1" x14ac:dyDescent="0.25">
      <c r="B220" s="171">
        <v>5</v>
      </c>
      <c r="C220" s="188" t="s">
        <v>1000</v>
      </c>
      <c r="D220" s="171" t="s">
        <v>890</v>
      </c>
      <c r="E220" s="19" t="s">
        <v>374</v>
      </c>
      <c r="F220" s="178">
        <v>1024</v>
      </c>
      <c r="G220" s="19" t="s">
        <v>531</v>
      </c>
      <c r="H220" s="19" t="s">
        <v>1</v>
      </c>
      <c r="I220" s="21">
        <v>420.83</v>
      </c>
      <c r="J220" s="22">
        <v>42082699.999999985</v>
      </c>
      <c r="K220" s="22">
        <v>28036770.129515026</v>
      </c>
      <c r="L220" s="22">
        <v>22661056.609663051</v>
      </c>
      <c r="M220" s="56">
        <f t="shared" si="15"/>
        <v>92780526.739178061</v>
      </c>
    </row>
    <row r="221" spans="1:15" ht="22.5" customHeight="1" x14ac:dyDescent="0.25">
      <c r="B221" s="171"/>
      <c r="C221" s="188"/>
      <c r="D221" s="171"/>
      <c r="E221" s="19" t="s">
        <v>375</v>
      </c>
      <c r="F221" s="179"/>
      <c r="G221" s="19" t="s">
        <v>532</v>
      </c>
      <c r="H221" s="19" t="s">
        <v>1</v>
      </c>
      <c r="I221" s="21">
        <v>512</v>
      </c>
      <c r="J221" s="22">
        <v>51200000.000000045</v>
      </c>
      <c r="K221" s="22">
        <v>32746162.178791512</v>
      </c>
      <c r="L221" s="22">
        <v>27129296.889701638</v>
      </c>
      <c r="M221" s="56">
        <f t="shared" si="15"/>
        <v>111075459.06849319</v>
      </c>
    </row>
    <row r="222" spans="1:15" ht="39" customHeight="1" x14ac:dyDescent="0.25">
      <c r="B222" s="19">
        <v>6</v>
      </c>
      <c r="C222" s="139" t="s">
        <v>1065</v>
      </c>
      <c r="D222" s="19" t="s">
        <v>890</v>
      </c>
      <c r="E222" s="19" t="s">
        <v>271</v>
      </c>
      <c r="F222" s="20">
        <v>1139.6199999999999</v>
      </c>
      <c r="G222" s="23" t="s">
        <v>727</v>
      </c>
      <c r="H222" s="19" t="s">
        <v>1</v>
      </c>
      <c r="I222" s="21">
        <v>1139.6199999999999</v>
      </c>
      <c r="J222" s="22">
        <v>0</v>
      </c>
      <c r="K222" s="22">
        <v>0</v>
      </c>
      <c r="L222" s="22">
        <v>0</v>
      </c>
      <c r="M222" s="56">
        <f t="shared" ref="M222" si="16">SUM(J222:L222)</f>
        <v>0</v>
      </c>
    </row>
    <row r="223" spans="1:15" ht="12" thickBot="1" x14ac:dyDescent="0.3">
      <c r="C223" s="8"/>
      <c r="I223" s="7"/>
    </row>
    <row r="224" spans="1:15" s="2" customFormat="1" ht="22.5" customHeight="1" thickBot="1" x14ac:dyDescent="0.3">
      <c r="A224" s="1"/>
      <c r="D224" s="194" t="s">
        <v>551</v>
      </c>
      <c r="E224" s="195"/>
      <c r="F224" s="198" t="s">
        <v>4</v>
      </c>
      <c r="G224" s="199"/>
      <c r="H224" s="200"/>
      <c r="I224" s="59" t="s">
        <v>903</v>
      </c>
      <c r="J224" s="85">
        <f t="shared" ref="J224:L224" si="17">SUM(J212:J223)</f>
        <v>497941309.60273969</v>
      </c>
      <c r="K224" s="85">
        <f t="shared" si="17"/>
        <v>578427563.91045117</v>
      </c>
      <c r="L224" s="85">
        <f t="shared" si="17"/>
        <v>466377792.09415168</v>
      </c>
      <c r="M224" s="85">
        <f>SUM(M212:M223)</f>
        <v>1542746665.6073425</v>
      </c>
      <c r="N224" s="152">
        <f>SUM(J224:L224)</f>
        <v>1542746665.6073425</v>
      </c>
      <c r="O224" s="151" t="b">
        <f>M224=N224</f>
        <v>1</v>
      </c>
    </row>
    <row r="225" spans="1:15" x14ac:dyDescent="0.25">
      <c r="C225" s="8"/>
      <c r="I225" s="7"/>
      <c r="K225" s="153">
        <f>SUM(K224:L224)</f>
        <v>1044805356.0046029</v>
      </c>
    </row>
    <row r="226" spans="1:15" x14ac:dyDescent="0.25">
      <c r="C226" s="8"/>
      <c r="I226" s="7"/>
      <c r="K226" s="153"/>
    </row>
    <row r="227" spans="1:15" x14ac:dyDescent="0.25">
      <c r="C227" s="8"/>
      <c r="I227" s="7"/>
    </row>
    <row r="228" spans="1:15" ht="12" thickBot="1" x14ac:dyDescent="0.3">
      <c r="C228" s="8"/>
      <c r="I228" s="7"/>
    </row>
    <row r="229" spans="1:15" s="2" customFormat="1" ht="28.5" customHeight="1" thickBot="1" x14ac:dyDescent="0.3">
      <c r="A229" s="1"/>
      <c r="B229" s="119" t="s">
        <v>417</v>
      </c>
      <c r="C229" s="120" t="s">
        <v>418</v>
      </c>
      <c r="D229" s="120" t="s">
        <v>419</v>
      </c>
      <c r="E229" s="119" t="s">
        <v>420</v>
      </c>
      <c r="F229" s="121" t="s">
        <v>421</v>
      </c>
      <c r="G229" s="119" t="s">
        <v>422</v>
      </c>
      <c r="H229" s="119" t="s">
        <v>423</v>
      </c>
      <c r="I229" s="119" t="s">
        <v>424</v>
      </c>
      <c r="J229" s="122" t="s">
        <v>425</v>
      </c>
      <c r="K229" s="122" t="s">
        <v>3</v>
      </c>
      <c r="L229" s="122" t="s">
        <v>5</v>
      </c>
      <c r="M229" s="122" t="s">
        <v>426</v>
      </c>
      <c r="N229" s="148"/>
      <c r="O229" s="148"/>
    </row>
    <row r="230" spans="1:15" s="2" customFormat="1" ht="15.75" customHeight="1" x14ac:dyDescent="0.25">
      <c r="A230" s="1"/>
      <c r="B230" s="180" t="s">
        <v>743</v>
      </c>
      <c r="C230" s="181"/>
      <c r="D230" s="181"/>
      <c r="E230" s="181"/>
      <c r="F230" s="50" t="s">
        <v>427</v>
      </c>
      <c r="G230" s="215" t="s">
        <v>743</v>
      </c>
      <c r="H230" s="216"/>
      <c r="I230" s="55" t="s">
        <v>427</v>
      </c>
      <c r="J230" s="144"/>
      <c r="K230" s="145"/>
      <c r="L230" s="145"/>
      <c r="M230" s="146" t="s">
        <v>680</v>
      </c>
      <c r="N230" s="148"/>
      <c r="O230" s="148"/>
    </row>
    <row r="231" spans="1:15" ht="25.5" customHeight="1" x14ac:dyDescent="0.25">
      <c r="B231" s="25">
        <v>1</v>
      </c>
      <c r="C231" s="75" t="s">
        <v>980</v>
      </c>
      <c r="D231" s="25" t="s">
        <v>536</v>
      </c>
      <c r="E231" s="25" t="s">
        <v>403</v>
      </c>
      <c r="F231" s="20">
        <v>1605</v>
      </c>
      <c r="G231" s="19" t="s">
        <v>533</v>
      </c>
      <c r="H231" s="19" t="s">
        <v>10</v>
      </c>
      <c r="I231" s="21">
        <v>802.5</v>
      </c>
      <c r="J231" s="27">
        <v>80250000.000000015</v>
      </c>
      <c r="K231" s="27">
        <v>112366102.88028978</v>
      </c>
      <c r="L231" s="27">
        <v>82549948.832039014</v>
      </c>
      <c r="M231" s="56">
        <f>SUM(J231:L231)</f>
        <v>275166051.71232879</v>
      </c>
    </row>
    <row r="232" spans="1:15" ht="27" customHeight="1" x14ac:dyDescent="0.25">
      <c r="B232" s="19">
        <v>2</v>
      </c>
      <c r="C232" s="35" t="s">
        <v>981</v>
      </c>
      <c r="D232" s="19" t="s">
        <v>536</v>
      </c>
      <c r="E232" s="19" t="s">
        <v>552</v>
      </c>
      <c r="F232" s="20">
        <v>55.02</v>
      </c>
      <c r="G232" s="19" t="s">
        <v>490</v>
      </c>
      <c r="H232" s="19" t="s">
        <v>1</v>
      </c>
      <c r="I232" s="21">
        <v>55.02</v>
      </c>
      <c r="J232" s="22">
        <v>5502000.0000000149</v>
      </c>
      <c r="K232" s="22">
        <v>38881386.640835941</v>
      </c>
      <c r="L232" s="22">
        <v>35953827.898890078</v>
      </c>
      <c r="M232" s="56">
        <f>SUM(J232:L232)</f>
        <v>80337214.539726034</v>
      </c>
    </row>
    <row r="233" spans="1:15" ht="22.5" customHeight="1" x14ac:dyDescent="0.25">
      <c r="B233" s="165">
        <v>3</v>
      </c>
      <c r="C233" s="169" t="s">
        <v>982</v>
      </c>
      <c r="D233" s="165" t="s">
        <v>536</v>
      </c>
      <c r="E233" s="19" t="s">
        <v>400</v>
      </c>
      <c r="F233" s="178">
        <v>1337</v>
      </c>
      <c r="G233" s="19" t="s">
        <v>333</v>
      </c>
      <c r="H233" s="19" t="s">
        <v>1</v>
      </c>
      <c r="I233" s="21">
        <v>668.5</v>
      </c>
      <c r="J233" s="22">
        <v>66850000</v>
      </c>
      <c r="K233" s="22">
        <v>145854275.70826888</v>
      </c>
      <c r="L233" s="22">
        <v>133428267.51090918</v>
      </c>
      <c r="M233" s="56">
        <f>SUM(J233:L233)</f>
        <v>346132543.21917808</v>
      </c>
    </row>
    <row r="234" spans="1:15" ht="22.5" customHeight="1" x14ac:dyDescent="0.25">
      <c r="B234" s="166"/>
      <c r="C234" s="170"/>
      <c r="D234" s="166"/>
      <c r="E234" s="19" t="s">
        <v>399</v>
      </c>
      <c r="F234" s="179"/>
      <c r="G234" s="19" t="s">
        <v>534</v>
      </c>
      <c r="H234" s="19" t="s">
        <v>10</v>
      </c>
      <c r="I234" s="21">
        <v>668.5</v>
      </c>
      <c r="J234" s="22">
        <v>66850000</v>
      </c>
      <c r="K234" s="22">
        <v>142754186.46176335</v>
      </c>
      <c r="L234" s="22">
        <v>131483502.64782569</v>
      </c>
      <c r="M234" s="56">
        <f>SUM(J234:L234)</f>
        <v>341087689.10958904</v>
      </c>
    </row>
    <row r="235" spans="1:15" ht="25.5" customHeight="1" x14ac:dyDescent="0.25">
      <c r="B235" s="19">
        <v>4</v>
      </c>
      <c r="C235" s="35" t="s">
        <v>983</v>
      </c>
      <c r="D235" s="19" t="s">
        <v>536</v>
      </c>
      <c r="E235" s="19" t="s">
        <v>416</v>
      </c>
      <c r="F235" s="20">
        <v>981.28</v>
      </c>
      <c r="G235" s="19" t="s">
        <v>535</v>
      </c>
      <c r="H235" s="19" t="s">
        <v>1</v>
      </c>
      <c r="I235" s="21">
        <v>430.27</v>
      </c>
      <c r="J235" s="22">
        <v>0</v>
      </c>
      <c r="K235" s="22">
        <v>0</v>
      </c>
      <c r="L235" s="22">
        <v>0</v>
      </c>
      <c r="M235" s="56">
        <f>SUM(J235:L235)</f>
        <v>0</v>
      </c>
    </row>
    <row r="236" spans="1:15" ht="12" thickBot="1" x14ac:dyDescent="0.3">
      <c r="C236" s="8"/>
      <c r="I236" s="7"/>
    </row>
    <row r="237" spans="1:15" s="2" customFormat="1" ht="22.5" customHeight="1" thickBot="1" x14ac:dyDescent="0.3">
      <c r="A237" s="1"/>
      <c r="D237" s="194" t="s">
        <v>536</v>
      </c>
      <c r="E237" s="195"/>
      <c r="F237" s="198" t="s">
        <v>4</v>
      </c>
      <c r="G237" s="199"/>
      <c r="H237" s="200"/>
      <c r="I237" s="59" t="s">
        <v>903</v>
      </c>
      <c r="J237" s="85">
        <f t="shared" ref="J237:L237" si="18">SUM(J231:J236)</f>
        <v>219452000.00000003</v>
      </c>
      <c r="K237" s="85">
        <f t="shared" si="18"/>
        <v>439855951.69115794</v>
      </c>
      <c r="L237" s="85">
        <f t="shared" si="18"/>
        <v>383415546.88966393</v>
      </c>
      <c r="M237" s="85">
        <f>SUM(M231:M236)</f>
        <v>1042723498.580822</v>
      </c>
      <c r="N237" s="152">
        <f>SUM(J237:L237)</f>
        <v>1042723498.5808219</v>
      </c>
      <c r="O237" s="151" t="b">
        <f>M237=N237</f>
        <v>1</v>
      </c>
    </row>
    <row r="238" spans="1:15" x14ac:dyDescent="0.25">
      <c r="C238" s="8"/>
      <c r="I238" s="7"/>
      <c r="K238" s="153">
        <f>SUM(K237:L237)</f>
        <v>823271498.58082187</v>
      </c>
    </row>
    <row r="239" spans="1:15" x14ac:dyDescent="0.25">
      <c r="C239" s="8"/>
      <c r="I239" s="7"/>
      <c r="K239" s="153"/>
    </row>
    <row r="240" spans="1:15" x14ac:dyDescent="0.25">
      <c r="C240" s="8"/>
      <c r="I240" s="7"/>
    </row>
    <row r="241" spans="1:15" ht="12" thickBot="1" x14ac:dyDescent="0.3">
      <c r="C241" s="8"/>
      <c r="I241" s="7"/>
    </row>
    <row r="242" spans="1:15" s="2" customFormat="1" ht="28.5" customHeight="1" thickBot="1" x14ac:dyDescent="0.3">
      <c r="A242" s="1"/>
      <c r="B242" s="119" t="s">
        <v>417</v>
      </c>
      <c r="C242" s="120" t="s">
        <v>418</v>
      </c>
      <c r="D242" s="120" t="s">
        <v>419</v>
      </c>
      <c r="E242" s="119" t="s">
        <v>420</v>
      </c>
      <c r="F242" s="121" t="s">
        <v>421</v>
      </c>
      <c r="G242" s="119" t="s">
        <v>422</v>
      </c>
      <c r="H242" s="119" t="s">
        <v>423</v>
      </c>
      <c r="I242" s="119" t="s">
        <v>424</v>
      </c>
      <c r="J242" s="122" t="s">
        <v>425</v>
      </c>
      <c r="K242" s="122" t="s">
        <v>3</v>
      </c>
      <c r="L242" s="122" t="s">
        <v>5</v>
      </c>
      <c r="M242" s="122" t="s">
        <v>426</v>
      </c>
      <c r="N242" s="148"/>
      <c r="O242" s="148"/>
    </row>
    <row r="243" spans="1:15" s="2" customFormat="1" ht="15.75" customHeight="1" x14ac:dyDescent="0.25">
      <c r="A243" s="1"/>
      <c r="B243" s="180" t="s">
        <v>743</v>
      </c>
      <c r="C243" s="181"/>
      <c r="D243" s="181"/>
      <c r="E243" s="181"/>
      <c r="F243" s="50" t="s">
        <v>427</v>
      </c>
      <c r="G243" s="215" t="s">
        <v>743</v>
      </c>
      <c r="H243" s="216"/>
      <c r="I243" s="51" t="s">
        <v>427</v>
      </c>
      <c r="J243" s="144"/>
      <c r="K243" s="145"/>
      <c r="L243" s="145"/>
      <c r="M243" s="146" t="s">
        <v>680</v>
      </c>
      <c r="N243" s="148"/>
      <c r="O243" s="148"/>
    </row>
    <row r="244" spans="1:15" ht="22.5" customHeight="1" x14ac:dyDescent="0.25">
      <c r="B244" s="165">
        <v>1</v>
      </c>
      <c r="C244" s="169" t="s">
        <v>984</v>
      </c>
      <c r="D244" s="171" t="s">
        <v>548</v>
      </c>
      <c r="E244" s="25" t="s">
        <v>322</v>
      </c>
      <c r="F244" s="178">
        <v>1143.75</v>
      </c>
      <c r="G244" s="19" t="s">
        <v>323</v>
      </c>
      <c r="H244" s="19" t="s">
        <v>1</v>
      </c>
      <c r="I244" s="21">
        <v>571.875</v>
      </c>
      <c r="J244" s="27">
        <v>57024623.520548001</v>
      </c>
      <c r="K244" s="27">
        <v>105361523.49202214</v>
      </c>
      <c r="L244" s="27">
        <v>101102524.13811482</v>
      </c>
      <c r="M244" s="56">
        <f t="shared" ref="M244:M265" si="19">SUM(J244:L244)</f>
        <v>263488671.15068495</v>
      </c>
    </row>
    <row r="245" spans="1:15" ht="22.5" customHeight="1" x14ac:dyDescent="0.25">
      <c r="B245" s="166"/>
      <c r="C245" s="170"/>
      <c r="D245" s="171"/>
      <c r="E245" s="19" t="s">
        <v>324</v>
      </c>
      <c r="F245" s="179"/>
      <c r="G245" s="19" t="s">
        <v>537</v>
      </c>
      <c r="H245" s="19" t="s">
        <v>10</v>
      </c>
      <c r="I245" s="21">
        <v>571.875</v>
      </c>
      <c r="J245" s="22">
        <v>57187500</v>
      </c>
      <c r="K245" s="22">
        <v>162727167.20525107</v>
      </c>
      <c r="L245" s="22">
        <v>143550875.20570782</v>
      </c>
      <c r="M245" s="56">
        <f t="shared" si="19"/>
        <v>363465542.41095889</v>
      </c>
    </row>
    <row r="246" spans="1:15" ht="22.5" customHeight="1" x14ac:dyDescent="0.25">
      <c r="B246" s="165">
        <v>2</v>
      </c>
      <c r="C246" s="169" t="s">
        <v>985</v>
      </c>
      <c r="D246" s="171" t="s">
        <v>548</v>
      </c>
      <c r="E246" s="19" t="s">
        <v>337</v>
      </c>
      <c r="F246" s="178">
        <v>528</v>
      </c>
      <c r="G246" s="19" t="s">
        <v>440</v>
      </c>
      <c r="H246" s="19" t="s">
        <v>1</v>
      </c>
      <c r="I246" s="21">
        <v>264</v>
      </c>
      <c r="J246" s="22">
        <v>0</v>
      </c>
      <c r="K246" s="22">
        <v>0</v>
      </c>
      <c r="L246" s="22">
        <v>0</v>
      </c>
      <c r="M246" s="56">
        <f t="shared" si="19"/>
        <v>0</v>
      </c>
    </row>
    <row r="247" spans="1:15" ht="22.5" customHeight="1" x14ac:dyDescent="0.25">
      <c r="B247" s="166"/>
      <c r="C247" s="170"/>
      <c r="D247" s="171"/>
      <c r="E247" s="19" t="s">
        <v>338</v>
      </c>
      <c r="F247" s="179"/>
      <c r="G247" s="19" t="s">
        <v>538</v>
      </c>
      <c r="H247" s="19" t="s">
        <v>10</v>
      </c>
      <c r="I247" s="21">
        <v>264</v>
      </c>
      <c r="J247" s="22">
        <v>0</v>
      </c>
      <c r="K247" s="22">
        <v>0</v>
      </c>
      <c r="L247" s="22">
        <v>0</v>
      </c>
      <c r="M247" s="56">
        <f t="shared" si="19"/>
        <v>0</v>
      </c>
    </row>
    <row r="248" spans="1:15" ht="26.25" customHeight="1" x14ac:dyDescent="0.25">
      <c r="B248" s="19">
        <v>3</v>
      </c>
      <c r="C248" s="139" t="s">
        <v>986</v>
      </c>
      <c r="D248" s="19" t="s">
        <v>548</v>
      </c>
      <c r="E248" s="19" t="s">
        <v>361</v>
      </c>
      <c r="F248" s="20">
        <v>6429.2</v>
      </c>
      <c r="G248" s="19" t="s">
        <v>539</v>
      </c>
      <c r="H248" s="19" t="s">
        <v>1</v>
      </c>
      <c r="I248" s="21">
        <v>2670.82</v>
      </c>
      <c r="J248" s="22">
        <v>0</v>
      </c>
      <c r="K248" s="22">
        <v>0</v>
      </c>
      <c r="L248" s="22">
        <v>0</v>
      </c>
      <c r="M248" s="56">
        <f t="shared" si="19"/>
        <v>0</v>
      </c>
    </row>
    <row r="249" spans="1:15" ht="20.25" customHeight="1" x14ac:dyDescent="0.25">
      <c r="B249" s="19">
        <v>4</v>
      </c>
      <c r="C249" s="140" t="s">
        <v>987</v>
      </c>
      <c r="D249" s="19" t="s">
        <v>548</v>
      </c>
      <c r="E249" s="19" t="s">
        <v>370</v>
      </c>
      <c r="F249" s="20">
        <v>708.95</v>
      </c>
      <c r="G249" s="19" t="s">
        <v>540</v>
      </c>
      <c r="H249" s="19" t="s">
        <v>1</v>
      </c>
      <c r="I249" s="21">
        <v>671.47</v>
      </c>
      <c r="J249" s="22">
        <v>0</v>
      </c>
      <c r="K249" s="22">
        <v>0</v>
      </c>
      <c r="L249" s="22">
        <v>0</v>
      </c>
      <c r="M249" s="56">
        <f t="shared" si="19"/>
        <v>0</v>
      </c>
    </row>
    <row r="250" spans="1:15" ht="26.25" customHeight="1" x14ac:dyDescent="0.25">
      <c r="B250" s="19">
        <v>5</v>
      </c>
      <c r="C250" s="35" t="s">
        <v>988</v>
      </c>
      <c r="D250" s="19" t="s">
        <v>548</v>
      </c>
      <c r="E250" s="19" t="s">
        <v>360</v>
      </c>
      <c r="F250" s="20">
        <v>2500</v>
      </c>
      <c r="G250" s="19" t="s">
        <v>541</v>
      </c>
      <c r="H250" s="19" t="s">
        <v>1</v>
      </c>
      <c r="I250" s="21">
        <v>2167.54</v>
      </c>
      <c r="J250" s="22">
        <v>0</v>
      </c>
      <c r="K250" s="22">
        <v>0</v>
      </c>
      <c r="L250" s="22">
        <v>0</v>
      </c>
      <c r="M250" s="56">
        <f t="shared" si="19"/>
        <v>0</v>
      </c>
    </row>
    <row r="251" spans="1:15" ht="39" customHeight="1" x14ac:dyDescent="0.25">
      <c r="B251" s="19">
        <v>6</v>
      </c>
      <c r="C251" s="35" t="s">
        <v>989</v>
      </c>
      <c r="D251" s="19" t="s">
        <v>548</v>
      </c>
      <c r="E251" s="19" t="s">
        <v>371</v>
      </c>
      <c r="F251" s="20">
        <v>4198</v>
      </c>
      <c r="G251" s="19" t="s">
        <v>542</v>
      </c>
      <c r="H251" s="19" t="s">
        <v>1</v>
      </c>
      <c r="I251" s="21">
        <v>3954</v>
      </c>
      <c r="J251" s="22">
        <v>0</v>
      </c>
      <c r="K251" s="22">
        <v>0</v>
      </c>
      <c r="L251" s="22">
        <v>0</v>
      </c>
      <c r="M251" s="56">
        <f t="shared" si="19"/>
        <v>0</v>
      </c>
    </row>
    <row r="252" spans="1:15" ht="33.75" x14ac:dyDescent="0.25">
      <c r="B252" s="19">
        <v>7</v>
      </c>
      <c r="C252" s="35" t="s">
        <v>1025</v>
      </c>
      <c r="D252" s="19" t="s">
        <v>548</v>
      </c>
      <c r="E252" s="19" t="s">
        <v>219</v>
      </c>
      <c r="F252" s="20">
        <v>1349.89</v>
      </c>
      <c r="G252" s="19" t="s">
        <v>543</v>
      </c>
      <c r="H252" s="19" t="s">
        <v>1</v>
      </c>
      <c r="I252" s="21">
        <v>1349.89</v>
      </c>
      <c r="J252" s="22">
        <v>0</v>
      </c>
      <c r="K252" s="22">
        <v>0</v>
      </c>
      <c r="L252" s="22">
        <v>0</v>
      </c>
      <c r="M252" s="56">
        <f t="shared" si="19"/>
        <v>0</v>
      </c>
    </row>
    <row r="253" spans="1:15" ht="26.25" customHeight="1" x14ac:dyDescent="0.25">
      <c r="B253" s="19">
        <v>8</v>
      </c>
      <c r="C253" s="35" t="s">
        <v>990</v>
      </c>
      <c r="D253" s="19" t="s">
        <v>548</v>
      </c>
      <c r="E253" s="19" t="s">
        <v>226</v>
      </c>
      <c r="F253" s="20">
        <v>1578.64</v>
      </c>
      <c r="G253" s="19" t="s">
        <v>544</v>
      </c>
      <c r="H253" s="19" t="s">
        <v>1</v>
      </c>
      <c r="I253" s="21">
        <v>1578.64</v>
      </c>
      <c r="J253" s="22">
        <v>0</v>
      </c>
      <c r="K253" s="22">
        <v>-3.9367986770525373E-3</v>
      </c>
      <c r="L253" s="22">
        <v>3.9367986770525373E-3</v>
      </c>
      <c r="M253" s="56">
        <f t="shared" si="19"/>
        <v>0</v>
      </c>
    </row>
    <row r="254" spans="1:15" ht="38.25" customHeight="1" x14ac:dyDescent="0.25">
      <c r="B254" s="19">
        <v>9</v>
      </c>
      <c r="C254" s="35" t="s">
        <v>991</v>
      </c>
      <c r="D254" s="19" t="s">
        <v>548</v>
      </c>
      <c r="E254" s="19" t="s">
        <v>228</v>
      </c>
      <c r="F254" s="20">
        <v>1348.8</v>
      </c>
      <c r="G254" s="19" t="s">
        <v>545</v>
      </c>
      <c r="H254" s="19" t="s">
        <v>1</v>
      </c>
      <c r="I254" s="21">
        <v>1348.8</v>
      </c>
      <c r="J254" s="22">
        <v>94415999.999999985</v>
      </c>
      <c r="K254" s="22">
        <v>69272905.431456581</v>
      </c>
      <c r="L254" s="22">
        <v>11248695.157584539</v>
      </c>
      <c r="M254" s="56">
        <f t="shared" si="19"/>
        <v>174937600.58904111</v>
      </c>
    </row>
    <row r="255" spans="1:15" ht="45" x14ac:dyDescent="0.25">
      <c r="B255" s="19">
        <v>10</v>
      </c>
      <c r="C255" s="35" t="s">
        <v>1003</v>
      </c>
      <c r="D255" s="19" t="s">
        <v>548</v>
      </c>
      <c r="E255" s="19" t="s">
        <v>229</v>
      </c>
      <c r="F255" s="20">
        <v>1114.82</v>
      </c>
      <c r="G255" s="19" t="s">
        <v>546</v>
      </c>
      <c r="H255" s="19" t="s">
        <v>1</v>
      </c>
      <c r="I255" s="21">
        <v>1114.82</v>
      </c>
      <c r="J255" s="22">
        <v>0</v>
      </c>
      <c r="K255" s="22">
        <v>0</v>
      </c>
      <c r="L255" s="22">
        <v>0</v>
      </c>
      <c r="M255" s="56">
        <f t="shared" si="19"/>
        <v>0</v>
      </c>
    </row>
    <row r="256" spans="1:15" ht="38.25" customHeight="1" x14ac:dyDescent="0.25">
      <c r="B256" s="19">
        <v>11</v>
      </c>
      <c r="C256" s="35" t="s">
        <v>1075</v>
      </c>
      <c r="D256" s="19" t="s">
        <v>548</v>
      </c>
      <c r="E256" s="19" t="s">
        <v>235</v>
      </c>
      <c r="F256" s="20">
        <v>4409.2700000000004</v>
      </c>
      <c r="G256" s="19" t="s">
        <v>547</v>
      </c>
      <c r="H256" s="19" t="s">
        <v>1</v>
      </c>
      <c r="I256" s="21">
        <v>4409.2700000000004</v>
      </c>
      <c r="J256" s="22">
        <v>44092760.046027392</v>
      </c>
      <c r="K256" s="22">
        <v>20173192.96663671</v>
      </c>
      <c r="L256" s="22">
        <v>507279.35089753417</v>
      </c>
      <c r="M256" s="56">
        <f t="shared" si="19"/>
        <v>64773232.363561638</v>
      </c>
    </row>
    <row r="257" spans="1:15" ht="22.5" customHeight="1" x14ac:dyDescent="0.25">
      <c r="B257" s="165">
        <v>12</v>
      </c>
      <c r="C257" s="169" t="s">
        <v>1026</v>
      </c>
      <c r="D257" s="165" t="s">
        <v>548</v>
      </c>
      <c r="E257" s="19" t="s">
        <v>245</v>
      </c>
      <c r="F257" s="178">
        <v>2118.88</v>
      </c>
      <c r="G257" s="23">
        <v>42391</v>
      </c>
      <c r="H257" s="19" t="s">
        <v>1</v>
      </c>
      <c r="I257" s="21">
        <v>1059.0899999999999</v>
      </c>
      <c r="J257" s="22">
        <v>0</v>
      </c>
      <c r="K257" s="22">
        <v>0</v>
      </c>
      <c r="L257" s="22">
        <v>0</v>
      </c>
      <c r="M257" s="56">
        <f t="shared" si="19"/>
        <v>0</v>
      </c>
    </row>
    <row r="258" spans="1:15" ht="22.5" customHeight="1" x14ac:dyDescent="0.25">
      <c r="B258" s="174"/>
      <c r="C258" s="192"/>
      <c r="D258" s="174"/>
      <c r="E258" s="19" t="s">
        <v>246</v>
      </c>
      <c r="F258" s="179"/>
      <c r="G258" s="23">
        <v>42523</v>
      </c>
      <c r="H258" s="19" t="s">
        <v>10</v>
      </c>
      <c r="I258" s="21">
        <v>1059.79</v>
      </c>
      <c r="J258" s="22">
        <v>0</v>
      </c>
      <c r="K258" s="22">
        <v>0</v>
      </c>
      <c r="L258" s="22">
        <v>0</v>
      </c>
      <c r="M258" s="56">
        <f t="shared" si="19"/>
        <v>0</v>
      </c>
    </row>
    <row r="259" spans="1:15" ht="22.5" customHeight="1" x14ac:dyDescent="0.25">
      <c r="B259" s="171">
        <v>13</v>
      </c>
      <c r="C259" s="175" t="s">
        <v>992</v>
      </c>
      <c r="D259" s="171" t="s">
        <v>548</v>
      </c>
      <c r="E259" s="19" t="s">
        <v>261</v>
      </c>
      <c r="F259" s="20">
        <v>3040.24</v>
      </c>
      <c r="G259" s="23">
        <v>42825</v>
      </c>
      <c r="H259" s="19" t="s">
        <v>1</v>
      </c>
      <c r="I259" s="21">
        <v>480.06</v>
      </c>
      <c r="J259" s="22">
        <v>0.28331506811082363</v>
      </c>
      <c r="K259" s="22">
        <v>0</v>
      </c>
      <c r="L259" s="22">
        <v>0</v>
      </c>
      <c r="M259" s="56">
        <f t="shared" si="19"/>
        <v>0.28331506811082363</v>
      </c>
    </row>
    <row r="260" spans="1:15" ht="22.5" customHeight="1" x14ac:dyDescent="0.25">
      <c r="B260" s="171"/>
      <c r="C260" s="177"/>
      <c r="D260" s="171"/>
      <c r="E260" s="19" t="s">
        <v>262</v>
      </c>
      <c r="F260" s="20">
        <v>3040.24</v>
      </c>
      <c r="G260" s="23">
        <v>42951</v>
      </c>
      <c r="H260" s="19" t="s">
        <v>10</v>
      </c>
      <c r="I260" s="21">
        <v>2560.1799999999998</v>
      </c>
      <c r="J260" s="22">
        <v>0</v>
      </c>
      <c r="K260" s="22">
        <v>-1.7229526643883691E-2</v>
      </c>
      <c r="L260" s="22">
        <v>1.7229526643883691E-2</v>
      </c>
      <c r="M260" s="56">
        <f t="shared" si="19"/>
        <v>0</v>
      </c>
    </row>
    <row r="261" spans="1:15" ht="39" customHeight="1" x14ac:dyDescent="0.25">
      <c r="B261" s="57">
        <v>14</v>
      </c>
      <c r="C261" s="35" t="s">
        <v>1001</v>
      </c>
      <c r="D261" s="19" t="s">
        <v>548</v>
      </c>
      <c r="E261" s="19" t="s">
        <v>263</v>
      </c>
      <c r="F261" s="21">
        <v>3203.64</v>
      </c>
      <c r="G261" s="23">
        <v>42985</v>
      </c>
      <c r="H261" s="19" t="s">
        <v>1</v>
      </c>
      <c r="I261" s="21">
        <v>3203.64</v>
      </c>
      <c r="J261" s="22">
        <v>32036400.178082187</v>
      </c>
      <c r="K261" s="22">
        <v>12586366.52515519</v>
      </c>
      <c r="L261" s="22">
        <v>267247.66388590727</v>
      </c>
      <c r="M261" s="56">
        <f t="shared" si="19"/>
        <v>44890014.367123283</v>
      </c>
    </row>
    <row r="262" spans="1:15" ht="28.5" customHeight="1" x14ac:dyDescent="0.25">
      <c r="B262" s="165">
        <v>15</v>
      </c>
      <c r="C262" s="185" t="s">
        <v>1015</v>
      </c>
      <c r="D262" s="19" t="s">
        <v>548</v>
      </c>
      <c r="E262" s="19" t="s">
        <v>264</v>
      </c>
      <c r="F262" s="172">
        <v>1830</v>
      </c>
      <c r="G262" s="23">
        <v>42990</v>
      </c>
      <c r="H262" s="19" t="s">
        <v>1</v>
      </c>
      <c r="I262" s="21">
        <v>565.07000000000005</v>
      </c>
      <c r="J262" s="22">
        <v>11301441.199999999</v>
      </c>
      <c r="K262" s="22">
        <v>4557369.5391712217</v>
      </c>
      <c r="L262" s="22">
        <v>244103.33665206528</v>
      </c>
      <c r="M262" s="56">
        <f t="shared" si="19"/>
        <v>16102914.075823287</v>
      </c>
    </row>
    <row r="263" spans="1:15" ht="28.5" customHeight="1" x14ac:dyDescent="0.25">
      <c r="B263" s="166"/>
      <c r="C263" s="186"/>
      <c r="D263" s="57" t="s">
        <v>548</v>
      </c>
      <c r="E263" s="19" t="s">
        <v>1036</v>
      </c>
      <c r="F263" s="173"/>
      <c r="G263" s="23">
        <v>43060</v>
      </c>
      <c r="H263" s="19" t="s">
        <v>10</v>
      </c>
      <c r="I263" s="21">
        <v>1264.93</v>
      </c>
      <c r="J263" s="22">
        <v>13249159.1338</v>
      </c>
      <c r="K263" s="22">
        <v>5452026.2764809541</v>
      </c>
      <c r="L263" s="22">
        <v>341919.78121904656</v>
      </c>
      <c r="M263" s="56">
        <f t="shared" si="19"/>
        <v>19043105.191500001</v>
      </c>
    </row>
    <row r="264" spans="1:15" ht="25.5" customHeight="1" x14ac:dyDescent="0.25">
      <c r="B264" s="165">
        <v>16</v>
      </c>
      <c r="C264" s="175" t="s">
        <v>993</v>
      </c>
      <c r="D264" s="165" t="s">
        <v>548</v>
      </c>
      <c r="E264" s="19" t="s">
        <v>267</v>
      </c>
      <c r="F264" s="178">
        <v>2216.7199999999998</v>
      </c>
      <c r="G264" s="23" t="s">
        <v>726</v>
      </c>
      <c r="H264" s="19" t="s">
        <v>1</v>
      </c>
      <c r="I264" s="21">
        <v>1856.18</v>
      </c>
      <c r="J264" s="22">
        <v>0</v>
      </c>
      <c r="K264" s="22">
        <v>0</v>
      </c>
      <c r="L264" s="22">
        <v>0</v>
      </c>
      <c r="M264" s="56">
        <f t="shared" si="19"/>
        <v>0</v>
      </c>
    </row>
    <row r="265" spans="1:15" ht="25.5" customHeight="1" x14ac:dyDescent="0.25">
      <c r="B265" s="166"/>
      <c r="C265" s="177"/>
      <c r="D265" s="166"/>
      <c r="E265" s="19" t="s">
        <v>268</v>
      </c>
      <c r="F265" s="179"/>
      <c r="G265" s="23" t="s">
        <v>725</v>
      </c>
      <c r="H265" s="19" t="s">
        <v>10</v>
      </c>
      <c r="I265" s="21">
        <v>360.54</v>
      </c>
      <c r="J265" s="22">
        <v>0</v>
      </c>
      <c r="K265" s="22">
        <v>0</v>
      </c>
      <c r="L265" s="22">
        <v>0</v>
      </c>
      <c r="M265" s="56">
        <f t="shared" si="19"/>
        <v>0</v>
      </c>
    </row>
    <row r="266" spans="1:15" ht="22.5" customHeight="1" x14ac:dyDescent="0.25">
      <c r="B266" s="165">
        <v>17</v>
      </c>
      <c r="C266" s="175" t="s">
        <v>1066</v>
      </c>
      <c r="D266" s="165" t="s">
        <v>548</v>
      </c>
      <c r="E266" s="19" t="s">
        <v>269</v>
      </c>
      <c r="F266" s="178">
        <v>2268.85</v>
      </c>
      <c r="G266" s="23" t="s">
        <v>1067</v>
      </c>
      <c r="H266" s="19" t="s">
        <v>1</v>
      </c>
      <c r="I266" s="21">
        <v>1426.46</v>
      </c>
      <c r="J266" s="22">
        <v>0</v>
      </c>
      <c r="K266" s="22">
        <v>0</v>
      </c>
      <c r="L266" s="22">
        <v>0</v>
      </c>
      <c r="M266" s="56">
        <f t="shared" ref="M266:M269" si="20">SUM(J266:L266)</f>
        <v>0</v>
      </c>
    </row>
    <row r="267" spans="1:15" ht="22.5" customHeight="1" x14ac:dyDescent="0.25">
      <c r="B267" s="166"/>
      <c r="C267" s="177"/>
      <c r="D267" s="166"/>
      <c r="E267" s="19" t="s">
        <v>270</v>
      </c>
      <c r="F267" s="179"/>
      <c r="G267" s="23" t="s">
        <v>686</v>
      </c>
      <c r="H267" s="19" t="s">
        <v>10</v>
      </c>
      <c r="I267" s="21">
        <v>842.39</v>
      </c>
      <c r="J267" s="22">
        <v>0</v>
      </c>
      <c r="K267" s="22">
        <v>0</v>
      </c>
      <c r="L267" s="22">
        <v>0</v>
      </c>
      <c r="M267" s="56">
        <f t="shared" si="20"/>
        <v>0</v>
      </c>
    </row>
    <row r="268" spans="1:15" ht="22.5" customHeight="1" x14ac:dyDescent="0.25">
      <c r="B268" s="165">
        <v>18</v>
      </c>
      <c r="C268" s="167" t="s">
        <v>1068</v>
      </c>
      <c r="D268" s="165" t="s">
        <v>548</v>
      </c>
      <c r="E268" s="19" t="s">
        <v>274</v>
      </c>
      <c r="F268" s="20" t="s">
        <v>743</v>
      </c>
      <c r="G268" s="23" t="s">
        <v>720</v>
      </c>
      <c r="H268" s="19" t="s">
        <v>1</v>
      </c>
      <c r="I268" s="21">
        <v>624.28</v>
      </c>
      <c r="J268" s="22">
        <v>0</v>
      </c>
      <c r="K268" s="22">
        <v>0</v>
      </c>
      <c r="L268" s="22">
        <v>0</v>
      </c>
      <c r="M268" s="56">
        <f t="shared" si="20"/>
        <v>0</v>
      </c>
    </row>
    <row r="269" spans="1:15" ht="22.5" customHeight="1" x14ac:dyDescent="0.25">
      <c r="B269" s="166"/>
      <c r="C269" s="168"/>
      <c r="D269" s="166"/>
      <c r="E269" s="19" t="s">
        <v>275</v>
      </c>
      <c r="F269" s="20" t="s">
        <v>743</v>
      </c>
      <c r="G269" s="23" t="s">
        <v>1069</v>
      </c>
      <c r="H269" s="19" t="s">
        <v>10</v>
      </c>
      <c r="I269" s="21">
        <v>118.79</v>
      </c>
      <c r="J269" s="22">
        <v>0</v>
      </c>
      <c r="K269" s="22">
        <v>0</v>
      </c>
      <c r="L269" s="22">
        <v>0</v>
      </c>
      <c r="M269" s="56">
        <f t="shared" si="20"/>
        <v>0</v>
      </c>
    </row>
    <row r="270" spans="1:15" ht="12" thickBot="1" x14ac:dyDescent="0.3"/>
    <row r="271" spans="1:15" s="2" customFormat="1" ht="22.5" customHeight="1" thickBot="1" x14ac:dyDescent="0.3">
      <c r="A271" s="1"/>
      <c r="D271" s="194" t="s">
        <v>548</v>
      </c>
      <c r="E271" s="195"/>
      <c r="F271" s="198" t="s">
        <v>4</v>
      </c>
      <c r="G271" s="199"/>
      <c r="H271" s="200"/>
      <c r="I271" s="59" t="s">
        <v>903</v>
      </c>
      <c r="J271" s="85">
        <f t="shared" ref="J271:L271" si="21">SUM(J244:J270)</f>
        <v>309307884.36177266</v>
      </c>
      <c r="K271" s="85">
        <f t="shared" si="21"/>
        <v>380130551.41500759</v>
      </c>
      <c r="L271" s="85">
        <f t="shared" si="21"/>
        <v>257262644.65522808</v>
      </c>
      <c r="M271" s="85">
        <f>SUM(M244:M270)</f>
        <v>946701080.43200815</v>
      </c>
      <c r="N271" s="152">
        <f>SUM(J271:L271)</f>
        <v>946701080.43200827</v>
      </c>
      <c r="O271" s="151" t="b">
        <f>M271=N271</f>
        <v>1</v>
      </c>
    </row>
    <row r="272" spans="1:15" x14ac:dyDescent="0.25">
      <c r="K272" s="153">
        <f>SUM(K271:L271)</f>
        <v>637393196.07023573</v>
      </c>
    </row>
    <row r="273" spans="1:15" x14ac:dyDescent="0.25"/>
    <row r="274" spans="1:15" x14ac:dyDescent="0.25"/>
    <row r="275" spans="1:15" ht="12" thickBot="1" x14ac:dyDescent="0.3"/>
    <row r="276" spans="1:15" s="2" customFormat="1" ht="28.5" customHeight="1" thickBot="1" x14ac:dyDescent="0.3">
      <c r="A276" s="1"/>
      <c r="B276" s="119" t="s">
        <v>417</v>
      </c>
      <c r="C276" s="120" t="s">
        <v>418</v>
      </c>
      <c r="D276" s="120" t="s">
        <v>419</v>
      </c>
      <c r="E276" s="119" t="s">
        <v>420</v>
      </c>
      <c r="F276" s="121" t="s">
        <v>421</v>
      </c>
      <c r="G276" s="119" t="s">
        <v>422</v>
      </c>
      <c r="H276" s="119" t="s">
        <v>423</v>
      </c>
      <c r="I276" s="119" t="s">
        <v>424</v>
      </c>
      <c r="J276" s="122" t="s">
        <v>425</v>
      </c>
      <c r="K276" s="122" t="s">
        <v>3</v>
      </c>
      <c r="L276" s="122" t="s">
        <v>5</v>
      </c>
      <c r="M276" s="122" t="s">
        <v>426</v>
      </c>
      <c r="N276" s="148"/>
      <c r="O276" s="148"/>
    </row>
    <row r="277" spans="1:15" s="2" customFormat="1" ht="15.75" customHeight="1" x14ac:dyDescent="0.25">
      <c r="A277" s="1"/>
      <c r="B277" s="180" t="s">
        <v>743</v>
      </c>
      <c r="C277" s="181"/>
      <c r="D277" s="181"/>
      <c r="E277" s="181"/>
      <c r="F277" s="50" t="s">
        <v>427</v>
      </c>
      <c r="G277" s="215" t="s">
        <v>743</v>
      </c>
      <c r="H277" s="216"/>
      <c r="I277" s="51" t="s">
        <v>427</v>
      </c>
      <c r="J277" s="144"/>
      <c r="K277" s="145"/>
      <c r="L277" s="145"/>
      <c r="M277" s="146" t="s">
        <v>680</v>
      </c>
      <c r="N277" s="148"/>
      <c r="O277" s="148"/>
    </row>
    <row r="278" spans="1:15" ht="22.5" x14ac:dyDescent="0.25">
      <c r="B278" s="19">
        <v>1</v>
      </c>
      <c r="C278" s="35" t="s">
        <v>868</v>
      </c>
      <c r="D278" s="19" t="s">
        <v>550</v>
      </c>
      <c r="E278" s="19" t="s">
        <v>232</v>
      </c>
      <c r="F278" s="20">
        <v>376.4</v>
      </c>
      <c r="G278" s="19" t="s">
        <v>502</v>
      </c>
      <c r="H278" s="19" t="s">
        <v>1</v>
      </c>
      <c r="I278" s="21">
        <v>376.4</v>
      </c>
      <c r="J278" s="27">
        <v>33876000.000000007</v>
      </c>
      <c r="K278" s="27">
        <v>26308356.021664098</v>
      </c>
      <c r="L278" s="27">
        <v>5067015.4714865824</v>
      </c>
      <c r="M278" s="56">
        <f>SUM(J278:L278)</f>
        <v>65251371.493150689</v>
      </c>
    </row>
    <row r="279" spans="1:15" ht="12" thickBot="1" x14ac:dyDescent="0.3">
      <c r="C279" s="8"/>
      <c r="I279" s="7"/>
    </row>
    <row r="280" spans="1:15" s="2" customFormat="1" ht="22.5" customHeight="1" thickBot="1" x14ac:dyDescent="0.3">
      <c r="A280" s="1"/>
      <c r="D280" s="194" t="s">
        <v>550</v>
      </c>
      <c r="E280" s="195"/>
      <c r="F280" s="198" t="s">
        <v>4</v>
      </c>
      <c r="G280" s="199"/>
      <c r="H280" s="200"/>
      <c r="I280" s="59" t="s">
        <v>903</v>
      </c>
      <c r="J280" s="85">
        <f t="shared" ref="J280:L280" si="22">SUM(J278:J279)</f>
        <v>33876000.000000007</v>
      </c>
      <c r="K280" s="85">
        <f t="shared" si="22"/>
        <v>26308356.021664098</v>
      </c>
      <c r="L280" s="85">
        <f t="shared" si="22"/>
        <v>5067015.4714865824</v>
      </c>
      <c r="M280" s="85">
        <f>SUM(M278:M279)</f>
        <v>65251371.493150689</v>
      </c>
      <c r="N280" s="152">
        <f>SUM(J280:L280)</f>
        <v>65251371.493150689</v>
      </c>
      <c r="O280" s="151" t="b">
        <f>M280=N280</f>
        <v>1</v>
      </c>
    </row>
    <row r="281" spans="1:15" hidden="1" x14ac:dyDescent="0.25">
      <c r="K281" s="76">
        <f>SUM(K280+L280)</f>
        <v>31375371.493150681</v>
      </c>
    </row>
    <row r="282" spans="1:15" x14ac:dyDescent="0.25">
      <c r="K282" s="153">
        <f>SUM(K281:L281)</f>
        <v>31375371.493150681</v>
      </c>
    </row>
    <row r="283" spans="1:15" x14ac:dyDescent="0.25">
      <c r="K283" s="76"/>
    </row>
    <row r="284" spans="1:15" x14ac:dyDescent="0.25">
      <c r="K284" s="76"/>
    </row>
    <row r="285" spans="1:15" ht="12" thickBot="1" x14ac:dyDescent="0.3"/>
    <row r="286" spans="1:15" s="2" customFormat="1" ht="22.5" customHeight="1" thickBot="1" x14ac:dyDescent="0.3">
      <c r="A286" s="1"/>
      <c r="C286" s="207" t="s">
        <v>996</v>
      </c>
      <c r="D286" s="208"/>
      <c r="E286" s="209"/>
      <c r="F286" s="194" t="s">
        <v>619</v>
      </c>
      <c r="G286" s="213"/>
      <c r="H286" s="195"/>
      <c r="I286" s="59" t="s">
        <v>903</v>
      </c>
      <c r="J286" s="85">
        <f>SUM(J94+J130+J144+J158+J169+J185+J205+J224+J237+J271+J280)</f>
        <v>5458513102.0066862</v>
      </c>
      <c r="K286" s="85">
        <f>SUM(K94+K130+K144+K158+K169+K185+K205+K224+K237+K271+K280)</f>
        <v>8332685392.8949862</v>
      </c>
      <c r="L286" s="85">
        <f>SUM(L94+L130+L144+L158+L169+L185+L205+L224+L237+L271+L280)</f>
        <v>5897979532.0321674</v>
      </c>
      <c r="M286" s="85">
        <f>SUM(J286+K287)</f>
        <v>19689178026.933842</v>
      </c>
      <c r="N286" s="148"/>
      <c r="O286" s="148"/>
    </row>
    <row r="287" spans="1:15" ht="22.5" customHeight="1" thickBot="1" x14ac:dyDescent="0.3">
      <c r="C287" s="210"/>
      <c r="D287" s="211"/>
      <c r="E287" s="212"/>
      <c r="F287" s="194" t="s">
        <v>679</v>
      </c>
      <c r="G287" s="213"/>
      <c r="H287" s="195"/>
      <c r="I287" s="205" t="s">
        <v>903</v>
      </c>
      <c r="J287" s="206"/>
      <c r="K287" s="86">
        <f>SUM(K286+L286)</f>
        <v>14230664924.927155</v>
      </c>
      <c r="L287" s="87"/>
      <c r="M287" s="79" t="s">
        <v>743</v>
      </c>
    </row>
    <row r="288" spans="1:15" x14ac:dyDescent="0.25"/>
    <row r="289" x14ac:dyDescent="0.25"/>
    <row r="290" x14ac:dyDescent="0.25"/>
    <row r="291" x14ac:dyDescent="0.25"/>
    <row r="292" x14ac:dyDescent="0.25"/>
    <row r="293" x14ac:dyDescent="0.25"/>
  </sheetData>
  <mergeCells count="310">
    <mergeCell ref="D271:E271"/>
    <mergeCell ref="F271:H271"/>
    <mergeCell ref="G243:H243"/>
    <mergeCell ref="B104:B105"/>
    <mergeCell ref="B257:B258"/>
    <mergeCell ref="F264:F265"/>
    <mergeCell ref="F196:F197"/>
    <mergeCell ref="B264:B265"/>
    <mergeCell ref="D192:D193"/>
    <mergeCell ref="F138:F139"/>
    <mergeCell ref="F140:F141"/>
    <mergeCell ref="F124:F125"/>
    <mergeCell ref="F176:F177"/>
    <mergeCell ref="F120:F121"/>
    <mergeCell ref="F122:F123"/>
    <mergeCell ref="F192:F193"/>
    <mergeCell ref="F169:H169"/>
    <mergeCell ref="F224:H224"/>
    <mergeCell ref="B244:B245"/>
    <mergeCell ref="G164:H164"/>
    <mergeCell ref="G175:H175"/>
    <mergeCell ref="B175:E175"/>
    <mergeCell ref="B191:E191"/>
    <mergeCell ref="F179:F181"/>
    <mergeCell ref="F165:F166"/>
    <mergeCell ref="F52:F53"/>
    <mergeCell ref="F54:F55"/>
    <mergeCell ref="F144:H144"/>
    <mergeCell ref="F91:F92"/>
    <mergeCell ref="F86:F87"/>
    <mergeCell ref="G100:H100"/>
    <mergeCell ref="G136:H136"/>
    <mergeCell ref="G150:H150"/>
    <mergeCell ref="B137:B139"/>
    <mergeCell ref="D122:D123"/>
    <mergeCell ref="F117:F119"/>
    <mergeCell ref="F101:F102"/>
    <mergeCell ref="F84:F85"/>
    <mergeCell ref="D124:D125"/>
    <mergeCell ref="B136:E136"/>
    <mergeCell ref="B150:E150"/>
    <mergeCell ref="B164:E164"/>
    <mergeCell ref="F23:F24"/>
    <mergeCell ref="F26:F27"/>
    <mergeCell ref="F115:F116"/>
    <mergeCell ref="F130:H130"/>
    <mergeCell ref="F113:F114"/>
    <mergeCell ref="F15:F16"/>
    <mergeCell ref="B111:B112"/>
    <mergeCell ref="C21:C22"/>
    <mergeCell ref="B23:B24"/>
    <mergeCell ref="C23:C24"/>
    <mergeCell ref="D23:D24"/>
    <mergeCell ref="B124:B125"/>
    <mergeCell ref="C124:C125"/>
    <mergeCell ref="C26:C28"/>
    <mergeCell ref="B26:B28"/>
    <mergeCell ref="D26:D28"/>
    <mergeCell ref="F17:F18"/>
    <mergeCell ref="B120:B121"/>
    <mergeCell ref="C120:C121"/>
    <mergeCell ref="D120:D121"/>
    <mergeCell ref="F21:F22"/>
    <mergeCell ref="B31:B32"/>
    <mergeCell ref="F31:F32"/>
    <mergeCell ref="G230:H230"/>
    <mergeCell ref="F205:H205"/>
    <mergeCell ref="F212:F213"/>
    <mergeCell ref="F214:F215"/>
    <mergeCell ref="F216:F217"/>
    <mergeCell ref="F218:F219"/>
    <mergeCell ref="F220:F221"/>
    <mergeCell ref="F194:F195"/>
    <mergeCell ref="F200:F201"/>
    <mergeCell ref="F198:F199"/>
    <mergeCell ref="I287:J287"/>
    <mergeCell ref="C286:E287"/>
    <mergeCell ref="F286:H286"/>
    <mergeCell ref="F287:H287"/>
    <mergeCell ref="D280:E280"/>
    <mergeCell ref="F280:H280"/>
    <mergeCell ref="D202:D203"/>
    <mergeCell ref="F185:H185"/>
    <mergeCell ref="F233:F234"/>
    <mergeCell ref="C214:C215"/>
    <mergeCell ref="C218:C219"/>
    <mergeCell ref="C220:C221"/>
    <mergeCell ref="D264:D265"/>
    <mergeCell ref="F257:F258"/>
    <mergeCell ref="F244:F245"/>
    <mergeCell ref="F246:F247"/>
    <mergeCell ref="C257:C258"/>
    <mergeCell ref="D257:D258"/>
    <mergeCell ref="C264:C265"/>
    <mergeCell ref="F202:F203"/>
    <mergeCell ref="G277:H277"/>
    <mergeCell ref="F237:H237"/>
    <mergeCell ref="D224:E224"/>
    <mergeCell ref="D194:D195"/>
    <mergeCell ref="F44:F45"/>
    <mergeCell ref="F74:F75"/>
    <mergeCell ref="F78:F79"/>
    <mergeCell ref="F67:F68"/>
    <mergeCell ref="F72:F73"/>
    <mergeCell ref="F104:F105"/>
    <mergeCell ref="C106:C108"/>
    <mergeCell ref="D106:D108"/>
    <mergeCell ref="F46:F47"/>
    <mergeCell ref="D52:D53"/>
    <mergeCell ref="D67:D68"/>
    <mergeCell ref="C78:C79"/>
    <mergeCell ref="D78:D79"/>
    <mergeCell ref="C72:C73"/>
    <mergeCell ref="D72:D73"/>
    <mergeCell ref="C44:C45"/>
    <mergeCell ref="D44:D45"/>
    <mergeCell ref="C46:C47"/>
    <mergeCell ref="D46:D47"/>
    <mergeCell ref="D196:D197"/>
    <mergeCell ref="B214:B215"/>
    <mergeCell ref="F62:F63"/>
    <mergeCell ref="F94:H94"/>
    <mergeCell ref="F80:F81"/>
    <mergeCell ref="F82:F83"/>
    <mergeCell ref="D169:E169"/>
    <mergeCell ref="C212:C213"/>
    <mergeCell ref="B202:B203"/>
    <mergeCell ref="C198:C199"/>
    <mergeCell ref="B165:B166"/>
    <mergeCell ref="D165:D166"/>
    <mergeCell ref="D158:E158"/>
    <mergeCell ref="D117:D119"/>
    <mergeCell ref="B140:B141"/>
    <mergeCell ref="C140:C141"/>
    <mergeCell ref="D137:D139"/>
    <mergeCell ref="D130:E130"/>
    <mergeCell ref="F106:F108"/>
    <mergeCell ref="F111:F112"/>
    <mergeCell ref="G191:H191"/>
    <mergeCell ref="G211:H211"/>
    <mergeCell ref="B211:E211"/>
    <mergeCell ref="F158:H158"/>
    <mergeCell ref="D140:D141"/>
    <mergeCell ref="C137:C139"/>
    <mergeCell ref="D144:E144"/>
    <mergeCell ref="C216:C217"/>
    <mergeCell ref="B198:B199"/>
    <mergeCell ref="B196:B197"/>
    <mergeCell ref="D185:E185"/>
    <mergeCell ref="B192:B193"/>
    <mergeCell ref="D179:D181"/>
    <mergeCell ref="C179:C181"/>
    <mergeCell ref="B179:B181"/>
    <mergeCell ref="C194:C195"/>
    <mergeCell ref="C200:C201"/>
    <mergeCell ref="C202:C203"/>
    <mergeCell ref="D200:D201"/>
    <mergeCell ref="C192:C193"/>
    <mergeCell ref="B200:B201"/>
    <mergeCell ref="B194:B195"/>
    <mergeCell ref="D198:D199"/>
    <mergeCell ref="C176:C177"/>
    <mergeCell ref="B176:B177"/>
    <mergeCell ref="D176:D177"/>
    <mergeCell ref="D205:E205"/>
    <mergeCell ref="B212:B213"/>
    <mergeCell ref="D82:D83"/>
    <mergeCell ref="C67:C68"/>
    <mergeCell ref="D113:D114"/>
    <mergeCell ref="C74:C75"/>
    <mergeCell ref="B74:B75"/>
    <mergeCell ref="D74:D75"/>
    <mergeCell ref="C80:C81"/>
    <mergeCell ref="D80:D81"/>
    <mergeCell ref="B80:B81"/>
    <mergeCell ref="B72:B73"/>
    <mergeCell ref="B82:B83"/>
    <mergeCell ref="C111:C112"/>
    <mergeCell ref="B91:B92"/>
    <mergeCell ref="C91:C92"/>
    <mergeCell ref="D91:D92"/>
    <mergeCell ref="C82:C83"/>
    <mergeCell ref="D94:E94"/>
    <mergeCell ref="C84:C85"/>
    <mergeCell ref="B84:B85"/>
    <mergeCell ref="D84:D85"/>
    <mergeCell ref="C86:C87"/>
    <mergeCell ref="B86:B87"/>
    <mergeCell ref="D86:D87"/>
    <mergeCell ref="D111:D112"/>
    <mergeCell ref="B117:B119"/>
    <mergeCell ref="B113:B114"/>
    <mergeCell ref="B2:M2"/>
    <mergeCell ref="B21:B22"/>
    <mergeCell ref="D21:D22"/>
    <mergeCell ref="C40:C41"/>
    <mergeCell ref="D40:D41"/>
    <mergeCell ref="B40:B41"/>
    <mergeCell ref="C42:C43"/>
    <mergeCell ref="D42:D43"/>
    <mergeCell ref="B42:B43"/>
    <mergeCell ref="C36:C37"/>
    <mergeCell ref="D36:D37"/>
    <mergeCell ref="B36:B37"/>
    <mergeCell ref="C38:C39"/>
    <mergeCell ref="C6:C7"/>
    <mergeCell ref="D6:D7"/>
    <mergeCell ref="B6:B7"/>
    <mergeCell ref="B5:E5"/>
    <mergeCell ref="C29:C30"/>
    <mergeCell ref="D29:D30"/>
    <mergeCell ref="B29:B30"/>
    <mergeCell ref="F33:F34"/>
    <mergeCell ref="F40:F41"/>
    <mergeCell ref="F11:F12"/>
    <mergeCell ref="F19:F20"/>
    <mergeCell ref="F42:F43"/>
    <mergeCell ref="G5:H5"/>
    <mergeCell ref="C11:C12"/>
    <mergeCell ref="B11:B12"/>
    <mergeCell ref="C62:C63"/>
    <mergeCell ref="B38:B39"/>
    <mergeCell ref="D38:D39"/>
    <mergeCell ref="C52:C53"/>
    <mergeCell ref="B44:B45"/>
    <mergeCell ref="D11:D12"/>
    <mergeCell ref="C15:C16"/>
    <mergeCell ref="B15:B16"/>
    <mergeCell ref="D15:D16"/>
    <mergeCell ref="D17:D18"/>
    <mergeCell ref="C17:C18"/>
    <mergeCell ref="B17:B18"/>
    <mergeCell ref="D19:D20"/>
    <mergeCell ref="C19:C20"/>
    <mergeCell ref="B19:B20"/>
    <mergeCell ref="D31:D32"/>
    <mergeCell ref="B33:B34"/>
    <mergeCell ref="C33:C34"/>
    <mergeCell ref="D33:D34"/>
    <mergeCell ref="C31:C32"/>
    <mergeCell ref="F29:F30"/>
    <mergeCell ref="F36:F37"/>
    <mergeCell ref="F38:F39"/>
    <mergeCell ref="B277:E277"/>
    <mergeCell ref="B100:E100"/>
    <mergeCell ref="B101:B102"/>
    <mergeCell ref="C101:C102"/>
    <mergeCell ref="D104:D105"/>
    <mergeCell ref="C104:C105"/>
    <mergeCell ref="D101:D102"/>
    <mergeCell ref="C122:C123"/>
    <mergeCell ref="B122:B123"/>
    <mergeCell ref="D115:D116"/>
    <mergeCell ref="B115:B116"/>
    <mergeCell ref="C117:C119"/>
    <mergeCell ref="B106:B108"/>
    <mergeCell ref="C262:C263"/>
    <mergeCell ref="B262:B263"/>
    <mergeCell ref="C244:C245"/>
    <mergeCell ref="D246:D247"/>
    <mergeCell ref="D244:D245"/>
    <mergeCell ref="C165:C166"/>
    <mergeCell ref="C196:C197"/>
    <mergeCell ref="B46:B47"/>
    <mergeCell ref="B52:B53"/>
    <mergeCell ref="C54:C55"/>
    <mergeCell ref="F262:F263"/>
    <mergeCell ref="B154:B156"/>
    <mergeCell ref="C154:C156"/>
    <mergeCell ref="D154:D156"/>
    <mergeCell ref="B266:B267"/>
    <mergeCell ref="C266:C267"/>
    <mergeCell ref="D266:D267"/>
    <mergeCell ref="F266:F267"/>
    <mergeCell ref="B67:B68"/>
    <mergeCell ref="C70:C71"/>
    <mergeCell ref="B70:B71"/>
    <mergeCell ref="D70:D71"/>
    <mergeCell ref="D54:D55"/>
    <mergeCell ref="B54:B55"/>
    <mergeCell ref="D62:D63"/>
    <mergeCell ref="B62:B63"/>
    <mergeCell ref="C64:C65"/>
    <mergeCell ref="B64:B65"/>
    <mergeCell ref="D64:D65"/>
    <mergeCell ref="C115:C116"/>
    <mergeCell ref="C113:C114"/>
    <mergeCell ref="B78:B79"/>
    <mergeCell ref="B268:B269"/>
    <mergeCell ref="C268:C269"/>
    <mergeCell ref="D268:D269"/>
    <mergeCell ref="B246:B247"/>
    <mergeCell ref="C246:C247"/>
    <mergeCell ref="B233:B234"/>
    <mergeCell ref="C233:C234"/>
    <mergeCell ref="D233:D234"/>
    <mergeCell ref="D212:D213"/>
    <mergeCell ref="D214:D215"/>
    <mergeCell ref="D216:D217"/>
    <mergeCell ref="D218:D219"/>
    <mergeCell ref="D220:D221"/>
    <mergeCell ref="B220:B221"/>
    <mergeCell ref="B218:B219"/>
    <mergeCell ref="B216:B217"/>
    <mergeCell ref="D237:E237"/>
    <mergeCell ref="B230:E230"/>
    <mergeCell ref="B243:E243"/>
    <mergeCell ref="B259:B260"/>
    <mergeCell ref="C259:C260"/>
    <mergeCell ref="D259:D260"/>
  </mergeCells>
  <dataValidations disablePrompts="1" count="3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B224"/>
  <sheetViews>
    <sheetView showGridLines="0" tabSelected="1" workbookViewId="0">
      <pane ySplit="5" topLeftCell="A144" activePane="bottomLeft" state="frozen"/>
      <selection pane="bottomLeft" activeCell="M161" sqref="M161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10.5703125" style="1" customWidth="1"/>
    <col min="5" max="5" width="6.85546875" style="1" customWidth="1"/>
    <col min="6" max="6" width="11.28515625" style="3" customWidth="1"/>
    <col min="7" max="7" width="10.140625" style="3" customWidth="1"/>
    <col min="8" max="8" width="8.140625" style="3" customWidth="1"/>
    <col min="9" max="9" width="9.5703125" style="3" customWidth="1"/>
    <col min="10" max="10" width="16.140625" style="5" customWidth="1"/>
    <col min="11" max="13" width="16.140625" style="5" bestFit="1" customWidth="1"/>
    <col min="14" max="14" width="11" style="162" customWidth="1"/>
    <col min="15" max="15" width="5.85546875" style="162" customWidth="1"/>
    <col min="16" max="16380" width="9.140625" style="1" hidden="1"/>
    <col min="16381" max="16381" width="3.7109375" style="1" hidden="1"/>
    <col min="16382" max="16384" width="5.85546875" style="1" hidden="1"/>
  </cols>
  <sheetData>
    <row r="1" spans="2:15 16382:16382" ht="8.25" customHeight="1" thickBot="1" x14ac:dyDescent="0.3"/>
    <row r="2" spans="2:15 16382:16382" ht="21" customHeight="1" thickBot="1" x14ac:dyDescent="0.3">
      <c r="B2" s="234" t="s">
        <v>1084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2:15 16382:16382" ht="8.25" customHeight="1" thickBot="1" x14ac:dyDescent="0.3"/>
    <row r="4" spans="2:15 16382:16382" ht="28.5" customHeight="1" thickBot="1" x14ac:dyDescent="0.3">
      <c r="B4" s="110" t="s">
        <v>417</v>
      </c>
      <c r="C4" s="111" t="s">
        <v>418</v>
      </c>
      <c r="D4" s="111" t="s">
        <v>419</v>
      </c>
      <c r="E4" s="110" t="s">
        <v>420</v>
      </c>
      <c r="F4" s="112" t="s">
        <v>572</v>
      </c>
      <c r="G4" s="112" t="s">
        <v>422</v>
      </c>
      <c r="H4" s="112" t="s">
        <v>423</v>
      </c>
      <c r="I4" s="113" t="s">
        <v>424</v>
      </c>
      <c r="J4" s="114" t="s">
        <v>425</v>
      </c>
      <c r="K4" s="114" t="s">
        <v>3</v>
      </c>
      <c r="L4" s="114" t="s">
        <v>573</v>
      </c>
      <c r="M4" s="114" t="s">
        <v>574</v>
      </c>
    </row>
    <row r="5" spans="2:15 16382:16382" s="2" customFormat="1" ht="15.75" customHeight="1" x14ac:dyDescent="0.25">
      <c r="B5" s="180" t="s">
        <v>743</v>
      </c>
      <c r="C5" s="181"/>
      <c r="D5" s="181"/>
      <c r="E5" s="181"/>
      <c r="F5" s="108" t="s">
        <v>427</v>
      </c>
      <c r="G5" s="189" t="s">
        <v>743</v>
      </c>
      <c r="H5" s="190"/>
      <c r="I5" s="109" t="s">
        <v>427</v>
      </c>
      <c r="J5" s="141"/>
      <c r="K5" s="142"/>
      <c r="L5" s="142"/>
      <c r="M5" s="143" t="s">
        <v>680</v>
      </c>
      <c r="N5" s="162"/>
      <c r="O5" s="162"/>
      <c r="XFB5" s="1"/>
    </row>
    <row r="6" spans="2:15 16382:16382" ht="26.25" customHeight="1" x14ac:dyDescent="0.25">
      <c r="B6" s="165">
        <v>1</v>
      </c>
      <c r="C6" s="169" t="s">
        <v>753</v>
      </c>
      <c r="D6" s="165" t="s">
        <v>549</v>
      </c>
      <c r="E6" s="19" t="s">
        <v>48</v>
      </c>
      <c r="F6" s="214">
        <v>527.85</v>
      </c>
      <c r="G6" s="20" t="s">
        <v>579</v>
      </c>
      <c r="H6" s="20" t="s">
        <v>1</v>
      </c>
      <c r="I6" s="26">
        <v>262.35000000000002</v>
      </c>
      <c r="J6" s="27">
        <v>26234999.999999978</v>
      </c>
      <c r="K6" s="27">
        <v>16581788.499524117</v>
      </c>
      <c r="L6" s="27">
        <v>16120414.103215612</v>
      </c>
      <c r="M6" s="56">
        <f>SUM(J6:L6)</f>
        <v>58937202.602739707</v>
      </c>
    </row>
    <row r="7" spans="2:15 16382:16382" ht="26.25" customHeight="1" x14ac:dyDescent="0.25">
      <c r="B7" s="174"/>
      <c r="C7" s="237"/>
      <c r="D7" s="174"/>
      <c r="E7" s="19" t="s">
        <v>49</v>
      </c>
      <c r="F7" s="214"/>
      <c r="G7" s="47" t="s">
        <v>577</v>
      </c>
      <c r="H7" s="47" t="s">
        <v>10</v>
      </c>
      <c r="I7" s="47">
        <v>265.5</v>
      </c>
      <c r="J7" s="27">
        <v>26550000</v>
      </c>
      <c r="K7" s="49">
        <v>40785080.193840116</v>
      </c>
      <c r="L7" s="49">
        <v>20904871.415748924</v>
      </c>
      <c r="M7" s="56">
        <f>SUM(J7:L7)</f>
        <v>88239951.60958904</v>
      </c>
    </row>
    <row r="8" spans="2:15 16382:16382" ht="23.25" customHeight="1" x14ac:dyDescent="0.25">
      <c r="B8" s="166"/>
      <c r="C8" s="238"/>
      <c r="D8" s="166"/>
      <c r="E8" s="25" t="s">
        <v>63</v>
      </c>
      <c r="F8" s="26">
        <v>100</v>
      </c>
      <c r="G8" s="20" t="s">
        <v>580</v>
      </c>
      <c r="H8" s="20" t="s">
        <v>1</v>
      </c>
      <c r="I8" s="20">
        <v>100</v>
      </c>
      <c r="J8" s="27">
        <v>5000000</v>
      </c>
      <c r="K8" s="22">
        <v>3642808.9644300994</v>
      </c>
      <c r="L8" s="22">
        <v>4302534.0355699006</v>
      </c>
      <c r="M8" s="56">
        <f>SUM(J8:L8)</f>
        <v>12945343</v>
      </c>
    </row>
    <row r="9" spans="2:15 16382:16382" ht="22.5" customHeight="1" x14ac:dyDescent="0.25">
      <c r="B9" s="165">
        <v>2</v>
      </c>
      <c r="C9" s="169" t="s">
        <v>754</v>
      </c>
      <c r="D9" s="165" t="s">
        <v>549</v>
      </c>
      <c r="E9" s="19" t="s">
        <v>50</v>
      </c>
      <c r="F9" s="178">
        <v>540</v>
      </c>
      <c r="G9" s="20" t="s">
        <v>581</v>
      </c>
      <c r="H9" s="20" t="s">
        <v>1</v>
      </c>
      <c r="I9" s="20">
        <v>284</v>
      </c>
      <c r="J9" s="27">
        <v>23114151.260273978</v>
      </c>
      <c r="K9" s="22">
        <v>6971644.1849712897</v>
      </c>
      <c r="L9" s="22">
        <v>3712733.0068095331</v>
      </c>
      <c r="M9" s="56">
        <f>SUM(J9:L9)</f>
        <v>33798528.452054799</v>
      </c>
    </row>
    <row r="10" spans="2:15 16382:16382" ht="22.5" customHeight="1" x14ac:dyDescent="0.25">
      <c r="B10" s="166"/>
      <c r="C10" s="170"/>
      <c r="D10" s="166"/>
      <c r="E10" s="19" t="s">
        <v>51</v>
      </c>
      <c r="F10" s="179"/>
      <c r="G10" s="20" t="s">
        <v>93</v>
      </c>
      <c r="H10" s="20" t="s">
        <v>10</v>
      </c>
      <c r="I10" s="20">
        <v>256</v>
      </c>
      <c r="J10" s="27">
        <v>25600000.000000007</v>
      </c>
      <c r="K10" s="22">
        <v>7737138.8972715307</v>
      </c>
      <c r="L10" s="22">
        <v>2892329.3082079194</v>
      </c>
      <c r="M10" s="56">
        <f>SUM(J10:L10)</f>
        <v>36229468.205479458</v>
      </c>
    </row>
    <row r="11" spans="2:15 16382:16382" ht="12" thickBot="1" x14ac:dyDescent="0.3"/>
    <row r="12" spans="2:15 16382:16382" s="2" customFormat="1" ht="22.5" customHeight="1" thickBot="1" x14ac:dyDescent="0.3">
      <c r="D12" s="219" t="s">
        <v>549</v>
      </c>
      <c r="E12" s="221"/>
      <c r="F12" s="224" t="s">
        <v>4</v>
      </c>
      <c r="G12" s="225"/>
      <c r="H12" s="226"/>
      <c r="I12" s="59" t="s">
        <v>903</v>
      </c>
      <c r="J12" s="77">
        <f t="shared" ref="J12:L12" si="0">SUM(J6:J11)</f>
        <v>106499151.26027396</v>
      </c>
      <c r="K12" s="77">
        <f t="shared" si="0"/>
        <v>75718460.740037158</v>
      </c>
      <c r="L12" s="77">
        <f t="shared" si="0"/>
        <v>47932881.86955189</v>
      </c>
      <c r="M12" s="77">
        <f>SUM(M6:M11)</f>
        <v>230150493.86986297</v>
      </c>
      <c r="N12" s="163">
        <f>SUM(J12:L12)</f>
        <v>230150493.86986303</v>
      </c>
      <c r="O12" s="162" t="b">
        <f>M12=N12</f>
        <v>1</v>
      </c>
      <c r="XFB12" s="1"/>
    </row>
    <row r="13" spans="2:15 16382:16382" x14ac:dyDescent="0.25">
      <c r="J13" s="153"/>
      <c r="K13" s="153">
        <f>SUM(K12:L12)</f>
        <v>123651342.60958904</v>
      </c>
      <c r="L13" s="153"/>
    </row>
    <row r="14" spans="2:15 16382:16382" x14ac:dyDescent="0.25"/>
    <row r="15" spans="2:15 16382:16382" x14ac:dyDescent="0.25"/>
    <row r="16" spans="2:15 16382:16382" ht="12" thickBot="1" x14ac:dyDescent="0.3"/>
    <row r="17" spans="2:15 16382:16382" ht="28.5" customHeight="1" thickBot="1" x14ac:dyDescent="0.3">
      <c r="B17" s="110" t="s">
        <v>417</v>
      </c>
      <c r="C17" s="111" t="s">
        <v>418</v>
      </c>
      <c r="D17" s="111" t="s">
        <v>419</v>
      </c>
      <c r="E17" s="110" t="s">
        <v>420</v>
      </c>
      <c r="F17" s="112" t="s">
        <v>572</v>
      </c>
      <c r="G17" s="112" t="s">
        <v>422</v>
      </c>
      <c r="H17" s="112" t="s">
        <v>423</v>
      </c>
      <c r="I17" s="113" t="s">
        <v>424</v>
      </c>
      <c r="J17" s="114" t="s">
        <v>425</v>
      </c>
      <c r="K17" s="114" t="s">
        <v>3</v>
      </c>
      <c r="L17" s="114" t="s">
        <v>573</v>
      </c>
      <c r="M17" s="114" t="s">
        <v>574</v>
      </c>
    </row>
    <row r="18" spans="2:15 16382:16382" s="2" customFormat="1" ht="15.75" customHeight="1" x14ac:dyDescent="0.25">
      <c r="B18" s="180" t="s">
        <v>743</v>
      </c>
      <c r="C18" s="181"/>
      <c r="D18" s="181"/>
      <c r="E18" s="181"/>
      <c r="F18" s="50" t="s">
        <v>427</v>
      </c>
      <c r="G18" s="215" t="s">
        <v>743</v>
      </c>
      <c r="H18" s="216"/>
      <c r="I18" s="51" t="s">
        <v>427</v>
      </c>
      <c r="J18" s="141"/>
      <c r="K18" s="142"/>
      <c r="L18" s="142"/>
      <c r="M18" s="143" t="s">
        <v>680</v>
      </c>
      <c r="N18" s="162"/>
      <c r="O18" s="162"/>
      <c r="XFB18" s="1"/>
    </row>
    <row r="19" spans="2:15 16382:16382" ht="25.5" customHeight="1" x14ac:dyDescent="0.25">
      <c r="B19" s="19">
        <v>1</v>
      </c>
      <c r="C19" s="35" t="s">
        <v>755</v>
      </c>
      <c r="D19" s="19" t="s">
        <v>526</v>
      </c>
      <c r="E19" s="19" t="s">
        <v>67</v>
      </c>
      <c r="F19" s="20">
        <v>47.25</v>
      </c>
      <c r="G19" s="20" t="s">
        <v>68</v>
      </c>
      <c r="H19" s="20" t="s">
        <v>1</v>
      </c>
      <c r="I19" s="20">
        <v>47.25</v>
      </c>
      <c r="J19" s="22">
        <v>3545230.6027397253</v>
      </c>
      <c r="K19" s="22">
        <v>12087246.781910207</v>
      </c>
      <c r="L19" s="22">
        <v>11934106.183843218</v>
      </c>
      <c r="M19" s="56">
        <f>SUM(J19:L19)</f>
        <v>27566583.56849315</v>
      </c>
    </row>
    <row r="20" spans="2:15 16382:16382" ht="25.5" customHeight="1" x14ac:dyDescent="0.25">
      <c r="B20" s="165">
        <v>2</v>
      </c>
      <c r="C20" s="169" t="s">
        <v>756</v>
      </c>
      <c r="D20" s="165" t="s">
        <v>526</v>
      </c>
      <c r="E20" s="19" t="s">
        <v>43</v>
      </c>
      <c r="F20" s="178">
        <v>540</v>
      </c>
      <c r="G20" s="20" t="s">
        <v>589</v>
      </c>
      <c r="H20" s="20" t="s">
        <v>1</v>
      </c>
      <c r="I20" s="20">
        <v>298.35000000000002</v>
      </c>
      <c r="J20" s="22">
        <v>0</v>
      </c>
      <c r="K20" s="22">
        <v>0</v>
      </c>
      <c r="L20" s="22">
        <v>0</v>
      </c>
      <c r="M20" s="56">
        <f>SUM(J20:L20)</f>
        <v>0</v>
      </c>
    </row>
    <row r="21" spans="2:15 16382:16382" ht="25.5" customHeight="1" x14ac:dyDescent="0.25">
      <c r="B21" s="166"/>
      <c r="C21" s="170"/>
      <c r="D21" s="166"/>
      <c r="E21" s="19" t="s">
        <v>44</v>
      </c>
      <c r="F21" s="179"/>
      <c r="G21" s="20" t="s">
        <v>576</v>
      </c>
      <c r="H21" s="20" t="s">
        <v>10</v>
      </c>
      <c r="I21" s="20">
        <v>241.65</v>
      </c>
      <c r="J21" s="22">
        <v>0</v>
      </c>
      <c r="K21" s="22">
        <v>-2.7222743457923197E-2</v>
      </c>
      <c r="L21" s="22">
        <v>2.7222743457923197E-2</v>
      </c>
      <c r="M21" s="56">
        <f>SUM(J21:L21)</f>
        <v>0</v>
      </c>
    </row>
    <row r="22" spans="2:15 16382:16382" ht="25.5" customHeight="1" x14ac:dyDescent="0.25">
      <c r="B22" s="19">
        <v>3</v>
      </c>
      <c r="C22" s="35" t="s">
        <v>757</v>
      </c>
      <c r="D22" s="19" t="s">
        <v>526</v>
      </c>
      <c r="E22" s="19" t="s">
        <v>45</v>
      </c>
      <c r="F22" s="20">
        <v>523.79999999999995</v>
      </c>
      <c r="G22" s="20" t="s">
        <v>46</v>
      </c>
      <c r="H22" s="20" t="s">
        <v>10</v>
      </c>
      <c r="I22" s="20">
        <v>262.8</v>
      </c>
      <c r="J22" s="22">
        <v>0</v>
      </c>
      <c r="K22" s="22">
        <v>0</v>
      </c>
      <c r="L22" s="22">
        <v>0</v>
      </c>
      <c r="M22" s="56">
        <f>SUM(J22:L22)</f>
        <v>0</v>
      </c>
    </row>
    <row r="23" spans="2:15 16382:16382" ht="12" thickBot="1" x14ac:dyDescent="0.3"/>
    <row r="24" spans="2:15 16382:16382" s="2" customFormat="1" ht="22.5" customHeight="1" thickBot="1" x14ac:dyDescent="0.3">
      <c r="D24" s="219" t="s">
        <v>667</v>
      </c>
      <c r="E24" s="221"/>
      <c r="F24" s="224" t="s">
        <v>4</v>
      </c>
      <c r="G24" s="225"/>
      <c r="H24" s="226"/>
      <c r="I24" s="59" t="s">
        <v>903</v>
      </c>
      <c r="J24" s="77">
        <f t="shared" ref="J24:L24" si="1">SUM(J19:J23)</f>
        <v>3545230.6027397253</v>
      </c>
      <c r="K24" s="77">
        <f t="shared" si="1"/>
        <v>12087246.754687464</v>
      </c>
      <c r="L24" s="77">
        <f t="shared" si="1"/>
        <v>11934106.211065961</v>
      </c>
      <c r="M24" s="77">
        <f>SUM(M19:M23)</f>
        <v>27566583.56849315</v>
      </c>
      <c r="N24" s="163">
        <f>SUM(J24:L24)</f>
        <v>27566583.56849315</v>
      </c>
      <c r="O24" s="162" t="b">
        <f>M24=N24</f>
        <v>1</v>
      </c>
      <c r="XFB24" s="1"/>
    </row>
    <row r="25" spans="2:15 16382:16382" x14ac:dyDescent="0.25">
      <c r="J25" s="153"/>
      <c r="K25" s="153">
        <f>SUM(K24:L24)</f>
        <v>24021352.965753425</v>
      </c>
      <c r="L25" s="153"/>
    </row>
    <row r="26" spans="2:15 16382:16382" x14ac:dyDescent="0.25"/>
    <row r="27" spans="2:15 16382:16382" x14ac:dyDescent="0.25"/>
    <row r="28" spans="2:15 16382:16382" ht="12" thickBot="1" x14ac:dyDescent="0.3"/>
    <row r="29" spans="2:15 16382:16382" ht="28.5" customHeight="1" thickBot="1" x14ac:dyDescent="0.3">
      <c r="B29" s="110" t="s">
        <v>417</v>
      </c>
      <c r="C29" s="111" t="s">
        <v>418</v>
      </c>
      <c r="D29" s="111" t="s">
        <v>419</v>
      </c>
      <c r="E29" s="110" t="s">
        <v>420</v>
      </c>
      <c r="F29" s="112" t="s">
        <v>572</v>
      </c>
      <c r="G29" s="112" t="s">
        <v>422</v>
      </c>
      <c r="H29" s="112" t="s">
        <v>423</v>
      </c>
      <c r="I29" s="113" t="s">
        <v>424</v>
      </c>
      <c r="J29" s="114" t="s">
        <v>425</v>
      </c>
      <c r="K29" s="114" t="s">
        <v>3</v>
      </c>
      <c r="L29" s="114" t="s">
        <v>573</v>
      </c>
      <c r="M29" s="114" t="s">
        <v>574</v>
      </c>
    </row>
    <row r="30" spans="2:15 16382:16382" s="2" customFormat="1" ht="15.75" customHeight="1" x14ac:dyDescent="0.25">
      <c r="B30" s="180" t="s">
        <v>743</v>
      </c>
      <c r="C30" s="181"/>
      <c r="D30" s="181"/>
      <c r="E30" s="181"/>
      <c r="F30" s="50" t="s">
        <v>427</v>
      </c>
      <c r="G30" s="215" t="s">
        <v>743</v>
      </c>
      <c r="H30" s="216"/>
      <c r="I30" s="51" t="s">
        <v>427</v>
      </c>
      <c r="J30" s="141"/>
      <c r="K30" s="142"/>
      <c r="L30" s="142"/>
      <c r="M30" s="143" t="s">
        <v>680</v>
      </c>
      <c r="N30" s="162"/>
      <c r="O30" s="162"/>
      <c r="XFB30" s="1"/>
    </row>
    <row r="31" spans="2:15 16382:16382" ht="26.25" customHeight="1" x14ac:dyDescent="0.25">
      <c r="B31" s="19">
        <v>1</v>
      </c>
      <c r="C31" s="35" t="s">
        <v>1012</v>
      </c>
      <c r="D31" s="19" t="s">
        <v>548</v>
      </c>
      <c r="E31" s="20" t="s">
        <v>65</v>
      </c>
      <c r="F31" s="20">
        <v>50</v>
      </c>
      <c r="G31" s="20" t="s">
        <v>584</v>
      </c>
      <c r="H31" s="20" t="s">
        <v>1</v>
      </c>
      <c r="I31" s="20">
        <v>50</v>
      </c>
      <c r="J31" s="22">
        <v>698974.78082191781</v>
      </c>
      <c r="K31" s="22">
        <v>1919128.2319896787</v>
      </c>
      <c r="L31" s="22">
        <v>1971901.7680103213</v>
      </c>
      <c r="M31" s="56">
        <f>SUM(J31:L31)</f>
        <v>4590004.7808219176</v>
      </c>
    </row>
    <row r="32" spans="2:15 16382:16382" ht="26.25" customHeight="1" x14ac:dyDescent="0.25">
      <c r="B32" s="57">
        <v>2</v>
      </c>
      <c r="C32" s="133" t="s">
        <v>1013</v>
      </c>
      <c r="D32" s="19" t="s">
        <v>548</v>
      </c>
      <c r="E32" s="20" t="s">
        <v>66</v>
      </c>
      <c r="F32" s="20">
        <v>50</v>
      </c>
      <c r="G32" s="20" t="s">
        <v>585</v>
      </c>
      <c r="H32" s="20" t="s">
        <v>1</v>
      </c>
      <c r="I32" s="20">
        <v>50</v>
      </c>
      <c r="J32" s="22">
        <v>5000000</v>
      </c>
      <c r="K32" s="22">
        <v>11093826.402617006</v>
      </c>
      <c r="L32" s="22">
        <v>10456014.254917243</v>
      </c>
      <c r="M32" s="56">
        <f>SUM(J32:L32)</f>
        <v>26549840.657534249</v>
      </c>
    </row>
    <row r="33" spans="2:15 16382:16382" ht="27.75" customHeight="1" x14ac:dyDescent="0.25">
      <c r="B33" s="19">
        <v>3</v>
      </c>
      <c r="C33" s="53" t="s">
        <v>815</v>
      </c>
      <c r="D33" s="19" t="s">
        <v>548</v>
      </c>
      <c r="E33" s="19" t="s">
        <v>38</v>
      </c>
      <c r="F33" s="20">
        <v>540</v>
      </c>
      <c r="G33" s="20" t="s">
        <v>39</v>
      </c>
      <c r="H33" s="20" t="s">
        <v>10</v>
      </c>
      <c r="I33" s="20">
        <v>194.94</v>
      </c>
      <c r="J33" s="22">
        <v>0</v>
      </c>
      <c r="K33" s="22">
        <v>0</v>
      </c>
      <c r="L33" s="22">
        <v>0</v>
      </c>
      <c r="M33" s="56">
        <f>SUM(J33:L33)</f>
        <v>0</v>
      </c>
    </row>
    <row r="34" spans="2:15 16382:16382" ht="22.5" customHeight="1" x14ac:dyDescent="0.25">
      <c r="B34" s="165">
        <v>4</v>
      </c>
      <c r="C34" s="169" t="s">
        <v>1040</v>
      </c>
      <c r="D34" s="165" t="s">
        <v>548</v>
      </c>
      <c r="E34" s="19" t="s">
        <v>40</v>
      </c>
      <c r="F34" s="178">
        <v>198</v>
      </c>
      <c r="G34" s="20" t="s">
        <v>616</v>
      </c>
      <c r="H34" s="20" t="s">
        <v>1</v>
      </c>
      <c r="I34" s="20">
        <v>99</v>
      </c>
      <c r="J34" s="22">
        <v>0.31849315110594034</v>
      </c>
      <c r="K34" s="22">
        <v>0</v>
      </c>
      <c r="L34" s="22">
        <v>0</v>
      </c>
      <c r="M34" s="56">
        <f>SUM(J34:L34)</f>
        <v>0.31849315110594034</v>
      </c>
    </row>
    <row r="35" spans="2:15 16382:16382" ht="22.5" customHeight="1" x14ac:dyDescent="0.25">
      <c r="B35" s="166"/>
      <c r="C35" s="170"/>
      <c r="D35" s="166"/>
      <c r="E35" s="19" t="s">
        <v>41</v>
      </c>
      <c r="F35" s="179"/>
      <c r="G35" s="20" t="s">
        <v>42</v>
      </c>
      <c r="H35" s="20" t="s">
        <v>10</v>
      </c>
      <c r="I35" s="20">
        <v>67.13</v>
      </c>
      <c r="J35" s="22">
        <v>0</v>
      </c>
      <c r="K35" s="22">
        <v>-5.9448301723252425E-4</v>
      </c>
      <c r="L35" s="22">
        <v>5.9448301723252425E-4</v>
      </c>
      <c r="M35" s="56">
        <f>SUM(J35:L35)</f>
        <v>0</v>
      </c>
    </row>
    <row r="36" spans="2:15 16382:16382" ht="12" thickBot="1" x14ac:dyDescent="0.3"/>
    <row r="37" spans="2:15 16382:16382" s="2" customFormat="1" ht="22.5" customHeight="1" thickBot="1" x14ac:dyDescent="0.3">
      <c r="D37" s="219" t="s">
        <v>548</v>
      </c>
      <c r="E37" s="221"/>
      <c r="F37" s="224" t="s">
        <v>4</v>
      </c>
      <c r="G37" s="225"/>
      <c r="H37" s="226"/>
      <c r="I37" s="59" t="s">
        <v>903</v>
      </c>
      <c r="J37" s="77">
        <f t="shared" ref="J37:L37" si="2">SUM(J31:J36)</f>
        <v>5698975.0993150687</v>
      </c>
      <c r="K37" s="77">
        <f t="shared" si="2"/>
        <v>13012954.6340122</v>
      </c>
      <c r="L37" s="77">
        <f t="shared" si="2"/>
        <v>12427916.023522049</v>
      </c>
      <c r="M37" s="77">
        <f>SUM(M31:M36)</f>
        <v>31139845.756849319</v>
      </c>
      <c r="N37" s="163">
        <f>SUM(J37:L37)</f>
        <v>31139845.756849319</v>
      </c>
      <c r="O37" s="162" t="b">
        <f>M37=N37</f>
        <v>1</v>
      </c>
      <c r="XFB37" s="1"/>
    </row>
    <row r="38" spans="2:15 16382:16382" x14ac:dyDescent="0.25">
      <c r="J38" s="153"/>
      <c r="K38" s="153">
        <f>SUM(K37:L37)</f>
        <v>25440870.657534249</v>
      </c>
      <c r="L38" s="153"/>
    </row>
    <row r="39" spans="2:15 16382:16382" x14ac:dyDescent="0.25"/>
    <row r="40" spans="2:15 16382:16382" x14ac:dyDescent="0.25"/>
    <row r="41" spans="2:15 16382:16382" ht="12" thickBot="1" x14ac:dyDescent="0.3"/>
    <row r="42" spans="2:15 16382:16382" ht="28.5" customHeight="1" thickBot="1" x14ac:dyDescent="0.3">
      <c r="B42" s="110" t="s">
        <v>417</v>
      </c>
      <c r="C42" s="111" t="s">
        <v>418</v>
      </c>
      <c r="D42" s="111" t="s">
        <v>419</v>
      </c>
      <c r="E42" s="110" t="s">
        <v>420</v>
      </c>
      <c r="F42" s="112" t="s">
        <v>572</v>
      </c>
      <c r="G42" s="112" t="s">
        <v>422</v>
      </c>
      <c r="H42" s="112" t="s">
        <v>423</v>
      </c>
      <c r="I42" s="113" t="s">
        <v>424</v>
      </c>
      <c r="J42" s="114" t="s">
        <v>425</v>
      </c>
      <c r="K42" s="114" t="s">
        <v>3</v>
      </c>
      <c r="L42" s="114" t="s">
        <v>573</v>
      </c>
      <c r="M42" s="114" t="s">
        <v>574</v>
      </c>
    </row>
    <row r="43" spans="2:15 16382:16382" s="2" customFormat="1" ht="15.75" customHeight="1" x14ac:dyDescent="0.25">
      <c r="B43" s="180" t="s">
        <v>743</v>
      </c>
      <c r="C43" s="181"/>
      <c r="D43" s="181"/>
      <c r="E43" s="181"/>
      <c r="F43" s="50" t="s">
        <v>427</v>
      </c>
      <c r="G43" s="215" t="s">
        <v>743</v>
      </c>
      <c r="H43" s="216"/>
      <c r="I43" s="51" t="s">
        <v>427</v>
      </c>
      <c r="J43" s="141"/>
      <c r="K43" s="142"/>
      <c r="L43" s="142"/>
      <c r="M43" s="143" t="s">
        <v>680</v>
      </c>
      <c r="N43" s="162"/>
      <c r="O43" s="162"/>
      <c r="XFB43" s="1"/>
    </row>
    <row r="44" spans="2:15 16382:16382" ht="26.25" customHeight="1" x14ac:dyDescent="0.25">
      <c r="B44" s="19">
        <v>1</v>
      </c>
      <c r="C44" s="35" t="s">
        <v>816</v>
      </c>
      <c r="D44" s="19" t="s">
        <v>609</v>
      </c>
      <c r="E44" s="19" t="s">
        <v>72</v>
      </c>
      <c r="F44" s="20">
        <v>50</v>
      </c>
      <c r="G44" s="20" t="s">
        <v>597</v>
      </c>
      <c r="H44" s="20" t="s">
        <v>1</v>
      </c>
      <c r="I44" s="20">
        <v>50</v>
      </c>
      <c r="J44" s="22">
        <v>183740.87671232875</v>
      </c>
      <c r="K44" s="22">
        <v>322127.50243310194</v>
      </c>
      <c r="L44" s="22">
        <v>361224.49756689806</v>
      </c>
      <c r="M44" s="56">
        <f>SUM(J44:L44)</f>
        <v>867092.87671232875</v>
      </c>
    </row>
    <row r="45" spans="2:15 16382:16382" ht="12" thickBot="1" x14ac:dyDescent="0.3"/>
    <row r="46" spans="2:15 16382:16382" s="2" customFormat="1" ht="22.5" customHeight="1" thickBot="1" x14ac:dyDescent="0.3">
      <c r="D46" s="219" t="s">
        <v>609</v>
      </c>
      <c r="E46" s="221"/>
      <c r="F46" s="224" t="s">
        <v>4</v>
      </c>
      <c r="G46" s="225"/>
      <c r="H46" s="226"/>
      <c r="I46" s="59" t="s">
        <v>903</v>
      </c>
      <c r="J46" s="77">
        <f t="shared" ref="J46:L46" si="3">SUM(J44:J45)</f>
        <v>183740.87671232875</v>
      </c>
      <c r="K46" s="77">
        <f t="shared" si="3"/>
        <v>322127.50243310194</v>
      </c>
      <c r="L46" s="77">
        <f t="shared" si="3"/>
        <v>361224.49756689806</v>
      </c>
      <c r="M46" s="77">
        <f>SUM(M44:M45)</f>
        <v>867092.87671232875</v>
      </c>
      <c r="N46" s="163">
        <f>SUM(J46:L46)</f>
        <v>867092.87671232875</v>
      </c>
      <c r="O46" s="162" t="b">
        <f>M46=N46</f>
        <v>1</v>
      </c>
      <c r="XFB46" s="1"/>
    </row>
    <row r="47" spans="2:15 16382:16382" x14ac:dyDescent="0.25">
      <c r="J47" s="153"/>
      <c r="K47" s="153">
        <f>SUM(K46:L46)</f>
        <v>683352</v>
      </c>
      <c r="L47" s="153"/>
    </row>
    <row r="48" spans="2:15 16382:16382" x14ac:dyDescent="0.25">
      <c r="K48" s="76"/>
    </row>
    <row r="49" spans="2:15 16382:16382" x14ac:dyDescent="0.25">
      <c r="K49" s="76"/>
    </row>
    <row r="50" spans="2:15 16382:16382" ht="12" thickBot="1" x14ac:dyDescent="0.3"/>
    <row r="51" spans="2:15 16382:16382" ht="28.5" customHeight="1" thickBot="1" x14ac:dyDescent="0.3">
      <c r="B51" s="110" t="s">
        <v>417</v>
      </c>
      <c r="C51" s="111" t="s">
        <v>418</v>
      </c>
      <c r="D51" s="111" t="s">
        <v>419</v>
      </c>
      <c r="E51" s="110" t="s">
        <v>420</v>
      </c>
      <c r="F51" s="112" t="s">
        <v>572</v>
      </c>
      <c r="G51" s="112" t="s">
        <v>422</v>
      </c>
      <c r="H51" s="112" t="s">
        <v>423</v>
      </c>
      <c r="I51" s="113" t="s">
        <v>424</v>
      </c>
      <c r="J51" s="114" t="s">
        <v>425</v>
      </c>
      <c r="K51" s="114" t="s">
        <v>3</v>
      </c>
      <c r="L51" s="114" t="s">
        <v>573</v>
      </c>
      <c r="M51" s="114" t="s">
        <v>574</v>
      </c>
    </row>
    <row r="52" spans="2:15 16382:16382" s="2" customFormat="1" ht="15.75" customHeight="1" x14ac:dyDescent="0.25">
      <c r="B52" s="180" t="s">
        <v>743</v>
      </c>
      <c r="C52" s="181"/>
      <c r="D52" s="181"/>
      <c r="E52" s="181"/>
      <c r="F52" s="50" t="s">
        <v>427</v>
      </c>
      <c r="G52" s="215" t="s">
        <v>743</v>
      </c>
      <c r="H52" s="216"/>
      <c r="I52" s="51" t="s">
        <v>427</v>
      </c>
      <c r="J52" s="141"/>
      <c r="K52" s="142"/>
      <c r="L52" s="142"/>
      <c r="M52" s="143" t="s">
        <v>680</v>
      </c>
      <c r="N52" s="162"/>
      <c r="O52" s="162"/>
      <c r="XFB52" s="1"/>
    </row>
    <row r="53" spans="2:15 16382:16382" ht="27.75" customHeight="1" x14ac:dyDescent="0.25">
      <c r="B53" s="19">
        <v>1</v>
      </c>
      <c r="C53" s="35" t="s">
        <v>817</v>
      </c>
      <c r="D53" s="19" t="s">
        <v>508</v>
      </c>
      <c r="E53" s="19" t="s">
        <v>383</v>
      </c>
      <c r="F53" s="20">
        <v>103.27</v>
      </c>
      <c r="G53" s="20" t="s">
        <v>27</v>
      </c>
      <c r="H53" s="20" t="s">
        <v>186</v>
      </c>
      <c r="I53" s="20">
        <v>37.840000000000003</v>
      </c>
      <c r="J53" s="22">
        <v>2275278.5342465751</v>
      </c>
      <c r="K53" s="22">
        <v>5543740.7002287498</v>
      </c>
      <c r="L53" s="22">
        <v>5924690.2997712502</v>
      </c>
      <c r="M53" s="56">
        <f>SUM(J53:L53)</f>
        <v>13743709.534246575</v>
      </c>
    </row>
    <row r="54" spans="2:15 16382:16382" ht="27.75" customHeight="1" x14ac:dyDescent="0.25">
      <c r="B54" s="19">
        <v>2</v>
      </c>
      <c r="C54" s="35" t="s">
        <v>818</v>
      </c>
      <c r="D54" s="19" t="s">
        <v>508</v>
      </c>
      <c r="E54" s="19" t="s">
        <v>33</v>
      </c>
      <c r="F54" s="20">
        <v>539.78</v>
      </c>
      <c r="G54" s="20" t="s">
        <v>34</v>
      </c>
      <c r="H54" s="20" t="s">
        <v>1</v>
      </c>
      <c r="I54" s="20">
        <v>283.17</v>
      </c>
      <c r="J54" s="22">
        <v>0</v>
      </c>
      <c r="K54" s="22">
        <v>0</v>
      </c>
      <c r="L54" s="22">
        <v>0</v>
      </c>
      <c r="M54" s="56">
        <f>SUM(J54:L54)</f>
        <v>0</v>
      </c>
    </row>
    <row r="55" spans="2:15 16382:16382" ht="22.5" customHeight="1" x14ac:dyDescent="0.25">
      <c r="B55" s="165">
        <v>3</v>
      </c>
      <c r="C55" s="169" t="s">
        <v>819</v>
      </c>
      <c r="D55" s="165" t="s">
        <v>508</v>
      </c>
      <c r="E55" s="19" t="s">
        <v>35</v>
      </c>
      <c r="F55" s="178">
        <v>444.15</v>
      </c>
      <c r="G55" s="20" t="s">
        <v>36</v>
      </c>
      <c r="H55" s="20" t="s">
        <v>1</v>
      </c>
      <c r="I55" s="20">
        <v>216.45</v>
      </c>
      <c r="J55" s="22">
        <v>21645000</v>
      </c>
      <c r="K55" s="22">
        <v>19255728.058152564</v>
      </c>
      <c r="L55" s="22">
        <v>10885198.328833738</v>
      </c>
      <c r="M55" s="56">
        <f>SUM(J55:L55)</f>
        <v>51785926.3869863</v>
      </c>
    </row>
    <row r="56" spans="2:15 16382:16382" ht="22.5" customHeight="1" x14ac:dyDescent="0.25">
      <c r="B56" s="166"/>
      <c r="C56" s="170"/>
      <c r="D56" s="166"/>
      <c r="E56" s="19" t="s">
        <v>37</v>
      </c>
      <c r="F56" s="179"/>
      <c r="G56" s="20" t="s">
        <v>590</v>
      </c>
      <c r="H56" s="20" t="s">
        <v>10</v>
      </c>
      <c r="I56" s="20">
        <v>227.7</v>
      </c>
      <c r="J56" s="22">
        <v>22769999.999999993</v>
      </c>
      <c r="K56" s="22">
        <v>19730263.58607319</v>
      </c>
      <c r="L56" s="22">
        <v>10975522.886529556</v>
      </c>
      <c r="M56" s="56">
        <f>SUM(J56:L56)</f>
        <v>53475786.47260274</v>
      </c>
    </row>
    <row r="57" spans="2:15 16382:16382" ht="12" thickBot="1" x14ac:dyDescent="0.3"/>
    <row r="58" spans="2:15 16382:16382" s="2" customFormat="1" ht="22.5" customHeight="1" thickBot="1" x14ac:dyDescent="0.3">
      <c r="D58" s="219" t="s">
        <v>508</v>
      </c>
      <c r="E58" s="221"/>
      <c r="F58" s="224" t="s">
        <v>4</v>
      </c>
      <c r="G58" s="225"/>
      <c r="H58" s="226"/>
      <c r="I58" s="59" t="s">
        <v>903</v>
      </c>
      <c r="J58" s="77">
        <f t="shared" ref="J58:L58" si="4">SUM(J53:J57)</f>
        <v>46690278.534246564</v>
      </c>
      <c r="K58" s="77">
        <f t="shared" si="4"/>
        <v>44529732.344454505</v>
      </c>
      <c r="L58" s="77">
        <f t="shared" si="4"/>
        <v>27785411.515134543</v>
      </c>
      <c r="M58" s="77">
        <f>SUM(M53:M57)</f>
        <v>119005422.39383562</v>
      </c>
      <c r="N58" s="163">
        <f>SUM(J58:L58)</f>
        <v>119005422.3938356</v>
      </c>
      <c r="O58" s="162" t="b">
        <f>M58=N58</f>
        <v>1</v>
      </c>
      <c r="XFB58" s="1"/>
    </row>
    <row r="59" spans="2:15 16382:16382" x14ac:dyDescent="0.25">
      <c r="J59" s="153"/>
      <c r="K59" s="153">
        <f>SUM(K58:L58)</f>
        <v>72315143.85958904</v>
      </c>
      <c r="L59" s="153"/>
    </row>
    <row r="60" spans="2:15 16382:16382" x14ac:dyDescent="0.25"/>
    <row r="61" spans="2:15 16382:16382" x14ac:dyDescent="0.25"/>
    <row r="62" spans="2:15 16382:16382" ht="12" thickBot="1" x14ac:dyDescent="0.3"/>
    <row r="63" spans="2:15 16382:16382" ht="28.5" customHeight="1" thickBot="1" x14ac:dyDescent="0.3">
      <c r="B63" s="110" t="s">
        <v>417</v>
      </c>
      <c r="C63" s="111" t="s">
        <v>418</v>
      </c>
      <c r="D63" s="111" t="s">
        <v>419</v>
      </c>
      <c r="E63" s="110" t="s">
        <v>420</v>
      </c>
      <c r="F63" s="112" t="s">
        <v>572</v>
      </c>
      <c r="G63" s="112" t="s">
        <v>422</v>
      </c>
      <c r="H63" s="112" t="s">
        <v>423</v>
      </c>
      <c r="I63" s="113" t="s">
        <v>424</v>
      </c>
      <c r="J63" s="114" t="s">
        <v>425</v>
      </c>
      <c r="K63" s="114" t="s">
        <v>3</v>
      </c>
      <c r="L63" s="114" t="s">
        <v>573</v>
      </c>
      <c r="M63" s="114" t="s">
        <v>574</v>
      </c>
    </row>
    <row r="64" spans="2:15 16382:16382" s="2" customFormat="1" ht="15.75" customHeight="1" x14ac:dyDescent="0.25">
      <c r="B64" s="180" t="s">
        <v>743</v>
      </c>
      <c r="C64" s="181"/>
      <c r="D64" s="181"/>
      <c r="E64" s="181"/>
      <c r="F64" s="50" t="s">
        <v>427</v>
      </c>
      <c r="G64" s="215" t="s">
        <v>743</v>
      </c>
      <c r="H64" s="216"/>
      <c r="I64" s="51" t="s">
        <v>427</v>
      </c>
      <c r="J64" s="141"/>
      <c r="K64" s="142"/>
      <c r="L64" s="142"/>
      <c r="M64" s="143" t="s">
        <v>680</v>
      </c>
      <c r="N64" s="162"/>
      <c r="O64" s="162"/>
      <c r="XFB64" s="1"/>
    </row>
    <row r="65" spans="1:13" ht="27" customHeight="1" x14ac:dyDescent="0.25">
      <c r="B65" s="19">
        <v>1</v>
      </c>
      <c r="C65" s="35" t="s">
        <v>826</v>
      </c>
      <c r="D65" s="19" t="s">
        <v>483</v>
      </c>
      <c r="E65" s="19" t="s">
        <v>71</v>
      </c>
      <c r="F65" s="20">
        <v>50</v>
      </c>
      <c r="G65" s="20" t="s">
        <v>597</v>
      </c>
      <c r="H65" s="20" t="s">
        <v>1</v>
      </c>
      <c r="I65" s="20">
        <v>50</v>
      </c>
      <c r="J65" s="22">
        <v>741604.87671232992</v>
      </c>
      <c r="K65" s="22">
        <v>1821603.9508266093</v>
      </c>
      <c r="L65" s="22">
        <v>1595089.0491733907</v>
      </c>
      <c r="M65" s="56">
        <f t="shared" ref="M65:M95" si="5">SUM(J65:L65)</f>
        <v>4158297.8767123297</v>
      </c>
    </row>
    <row r="66" spans="1:13" ht="25.5" customHeight="1" x14ac:dyDescent="0.25">
      <c r="B66" s="19">
        <v>2</v>
      </c>
      <c r="C66" s="35" t="s">
        <v>820</v>
      </c>
      <c r="D66" s="19" t="s">
        <v>483</v>
      </c>
      <c r="E66" s="19" t="s">
        <v>70</v>
      </c>
      <c r="F66" s="20">
        <v>50</v>
      </c>
      <c r="G66" s="20" t="s">
        <v>598</v>
      </c>
      <c r="H66" s="20" t="s">
        <v>1</v>
      </c>
      <c r="I66" s="20">
        <v>50</v>
      </c>
      <c r="J66" s="22">
        <v>1250000.0000000005</v>
      </c>
      <c r="K66" s="22">
        <v>3984706.9462876706</v>
      </c>
      <c r="L66" s="22">
        <v>3979681.6324794521</v>
      </c>
      <c r="M66" s="56">
        <f t="shared" si="5"/>
        <v>9214388.5787671227</v>
      </c>
    </row>
    <row r="67" spans="1:13" ht="24.75" customHeight="1" x14ac:dyDescent="0.25">
      <c r="B67" s="19">
        <v>3</v>
      </c>
      <c r="C67" s="35" t="s">
        <v>821</v>
      </c>
      <c r="D67" s="19" t="s">
        <v>483</v>
      </c>
      <c r="E67" s="19" t="s">
        <v>69</v>
      </c>
      <c r="F67" s="20">
        <v>49.5</v>
      </c>
      <c r="G67" s="20" t="s">
        <v>599</v>
      </c>
      <c r="H67" s="20" t="s">
        <v>1</v>
      </c>
      <c r="I67" s="20">
        <v>49.5</v>
      </c>
      <c r="J67" s="22">
        <v>6234.8630136996508</v>
      </c>
      <c r="K67" s="22">
        <v>412.55739988734302</v>
      </c>
      <c r="L67" s="22">
        <v>413.44260011265698</v>
      </c>
      <c r="M67" s="56">
        <f t="shared" si="5"/>
        <v>7060.8630136996508</v>
      </c>
    </row>
    <row r="68" spans="1:13" ht="26.25" customHeight="1" x14ac:dyDescent="0.25">
      <c r="B68" s="19">
        <v>4</v>
      </c>
      <c r="C68" s="35" t="s">
        <v>822</v>
      </c>
      <c r="D68" s="19" t="s">
        <v>483</v>
      </c>
      <c r="E68" s="19" t="s">
        <v>388</v>
      </c>
      <c r="F68" s="20">
        <v>275.73</v>
      </c>
      <c r="G68" s="20" t="s">
        <v>600</v>
      </c>
      <c r="H68" s="20" t="s">
        <v>1</v>
      </c>
      <c r="I68" s="20">
        <v>206.8</v>
      </c>
      <c r="J68" s="22">
        <v>5182100.7260273946</v>
      </c>
      <c r="K68" s="22">
        <v>5310633.8549457686</v>
      </c>
      <c r="L68" s="22">
        <v>6341645.1450542314</v>
      </c>
      <c r="M68" s="56">
        <f t="shared" si="5"/>
        <v>16834379.726027396</v>
      </c>
    </row>
    <row r="69" spans="1:13" ht="27" customHeight="1" x14ac:dyDescent="0.25">
      <c r="B69" s="19">
        <v>5</v>
      </c>
      <c r="C69" s="35" t="s">
        <v>823</v>
      </c>
      <c r="D69" s="19" t="s">
        <v>483</v>
      </c>
      <c r="E69" s="19" t="s">
        <v>389</v>
      </c>
      <c r="F69" s="20">
        <v>270.45</v>
      </c>
      <c r="G69" s="20" t="s">
        <v>601</v>
      </c>
      <c r="H69" s="20" t="s">
        <v>1</v>
      </c>
      <c r="I69" s="20">
        <v>156.15</v>
      </c>
      <c r="J69" s="22">
        <v>3906279.2328767143</v>
      </c>
      <c r="K69" s="22">
        <v>3616126.784847063</v>
      </c>
      <c r="L69" s="22">
        <v>4393368.215152937</v>
      </c>
      <c r="M69" s="56">
        <f t="shared" si="5"/>
        <v>11915774.232876714</v>
      </c>
    </row>
    <row r="70" spans="1:13" ht="27" customHeight="1" x14ac:dyDescent="0.25">
      <c r="B70" s="19">
        <v>6</v>
      </c>
      <c r="C70" s="35" t="s">
        <v>824</v>
      </c>
      <c r="D70" s="19" t="s">
        <v>483</v>
      </c>
      <c r="E70" s="19" t="s">
        <v>390</v>
      </c>
      <c r="F70" s="20">
        <v>170.86</v>
      </c>
      <c r="G70" s="20" t="s">
        <v>602</v>
      </c>
      <c r="H70" s="20" t="s">
        <v>1</v>
      </c>
      <c r="I70" s="20">
        <v>67.930000000000007</v>
      </c>
      <c r="J70" s="22">
        <v>417860.54794520518</v>
      </c>
      <c r="K70" s="22">
        <v>230479.21290823811</v>
      </c>
      <c r="L70" s="22">
        <v>293855.78709176189</v>
      </c>
      <c r="M70" s="56">
        <f t="shared" si="5"/>
        <v>942195.54794520512</v>
      </c>
    </row>
    <row r="71" spans="1:13" ht="27" customHeight="1" x14ac:dyDescent="0.25">
      <c r="B71" s="19">
        <v>7</v>
      </c>
      <c r="C71" s="35" t="s">
        <v>825</v>
      </c>
      <c r="D71" s="19" t="s">
        <v>483</v>
      </c>
      <c r="E71" s="19" t="s">
        <v>11</v>
      </c>
      <c r="F71" s="20">
        <v>242.23</v>
      </c>
      <c r="G71" s="20" t="s">
        <v>477</v>
      </c>
      <c r="H71" s="20" t="s">
        <v>10</v>
      </c>
      <c r="I71" s="20">
        <v>242.24</v>
      </c>
      <c r="J71" s="22">
        <v>0.43493150779977441</v>
      </c>
      <c r="K71" s="22">
        <v>0</v>
      </c>
      <c r="L71" s="22">
        <v>0</v>
      </c>
      <c r="M71" s="56">
        <f>SUM(J71:L71)</f>
        <v>0.43493150779977441</v>
      </c>
    </row>
    <row r="72" spans="1:13" ht="28.5" customHeight="1" x14ac:dyDescent="0.25">
      <c r="B72" s="19">
        <v>8</v>
      </c>
      <c r="C72" s="35" t="s">
        <v>827</v>
      </c>
      <c r="D72" s="19" t="s">
        <v>483</v>
      </c>
      <c r="E72" s="19" t="s">
        <v>391</v>
      </c>
      <c r="F72" s="20">
        <v>114.27</v>
      </c>
      <c r="G72" s="20" t="s">
        <v>603</v>
      </c>
      <c r="H72" s="20" t="s">
        <v>1</v>
      </c>
      <c r="I72" s="20">
        <v>83.09</v>
      </c>
      <c r="J72" s="22">
        <v>8358566.5753424643</v>
      </c>
      <c r="K72" s="22">
        <v>4973026.8964571217</v>
      </c>
      <c r="L72" s="22">
        <v>6021922.1035428783</v>
      </c>
      <c r="M72" s="56">
        <f t="shared" si="5"/>
        <v>19353515.575342465</v>
      </c>
    </row>
    <row r="73" spans="1:13" ht="22.5" customHeight="1" x14ac:dyDescent="0.25">
      <c r="B73" s="165">
        <v>9</v>
      </c>
      <c r="C73" s="169" t="s">
        <v>800</v>
      </c>
      <c r="D73" s="165" t="s">
        <v>483</v>
      </c>
      <c r="E73" s="19" t="s">
        <v>213</v>
      </c>
      <c r="F73" s="178">
        <v>540</v>
      </c>
      <c r="G73" s="20" t="s">
        <v>542</v>
      </c>
      <c r="H73" s="20" t="s">
        <v>1</v>
      </c>
      <c r="I73" s="20">
        <v>269</v>
      </c>
      <c r="J73" s="22">
        <v>6724437.64383562</v>
      </c>
      <c r="K73" s="22">
        <v>2687081.2330193287</v>
      </c>
      <c r="L73" s="22">
        <v>2911518.7669806713</v>
      </c>
      <c r="M73" s="56">
        <f t="shared" si="5"/>
        <v>12323037.643835619</v>
      </c>
    </row>
    <row r="74" spans="1:13" ht="22.5" customHeight="1" x14ac:dyDescent="0.25">
      <c r="B74" s="174"/>
      <c r="C74" s="192"/>
      <c r="D74" s="174"/>
      <c r="E74" s="19" t="s">
        <v>214</v>
      </c>
      <c r="F74" s="201"/>
      <c r="G74" s="20" t="s">
        <v>467</v>
      </c>
      <c r="H74" s="20" t="s">
        <v>10</v>
      </c>
      <c r="I74" s="20">
        <v>48</v>
      </c>
      <c r="J74" s="22">
        <v>2409775.0000000009</v>
      </c>
      <c r="K74" s="22">
        <v>1994354.6500547947</v>
      </c>
      <c r="L74" s="22">
        <v>1095002.8499452053</v>
      </c>
      <c r="M74" s="56">
        <f t="shared" si="5"/>
        <v>5499132.5000000009</v>
      </c>
    </row>
    <row r="75" spans="1:13" ht="22.5" customHeight="1" x14ac:dyDescent="0.25">
      <c r="B75" s="166"/>
      <c r="C75" s="170"/>
      <c r="D75" s="166"/>
      <c r="E75" s="19" t="s">
        <v>392</v>
      </c>
      <c r="F75" s="179"/>
      <c r="G75" s="20" t="s">
        <v>451</v>
      </c>
      <c r="H75" s="20" t="s">
        <v>186</v>
      </c>
      <c r="I75" s="20">
        <v>223.08</v>
      </c>
      <c r="J75" s="22">
        <v>11154941.684931504</v>
      </c>
      <c r="K75" s="22">
        <v>8246675.3139831107</v>
      </c>
      <c r="L75" s="22">
        <v>4803265.6860168893</v>
      </c>
      <c r="M75" s="56">
        <f t="shared" si="5"/>
        <v>24204882.684931502</v>
      </c>
    </row>
    <row r="76" spans="1:13" ht="38.25" customHeight="1" x14ac:dyDescent="0.25">
      <c r="B76" s="19">
        <v>10</v>
      </c>
      <c r="C76" s="138" t="s">
        <v>1077</v>
      </c>
      <c r="D76" s="19" t="s">
        <v>483</v>
      </c>
      <c r="E76" s="19" t="s">
        <v>57</v>
      </c>
      <c r="F76" s="20">
        <v>423</v>
      </c>
      <c r="G76" s="20" t="s">
        <v>2</v>
      </c>
      <c r="H76" s="20" t="s">
        <v>10</v>
      </c>
      <c r="I76" s="20">
        <v>211.5</v>
      </c>
      <c r="J76" s="22">
        <v>0</v>
      </c>
      <c r="K76" s="22">
        <v>0</v>
      </c>
      <c r="L76" s="22">
        <v>0</v>
      </c>
      <c r="M76" s="56">
        <f>SUM(J76:L76)</f>
        <v>0</v>
      </c>
    </row>
    <row r="77" spans="1:13" ht="26.25" customHeight="1" x14ac:dyDescent="0.25">
      <c r="A77" s="128" t="s">
        <v>995</v>
      </c>
      <c r="B77" s="19">
        <v>11</v>
      </c>
      <c r="C77" s="35" t="s">
        <v>828</v>
      </c>
      <c r="D77" s="19" t="s">
        <v>483</v>
      </c>
      <c r="E77" s="19" t="s">
        <v>59</v>
      </c>
      <c r="F77" s="20">
        <v>224.33</v>
      </c>
      <c r="G77" s="20" t="s">
        <v>60</v>
      </c>
      <c r="H77" s="20" t="s">
        <v>1</v>
      </c>
      <c r="I77" s="20">
        <v>224.33</v>
      </c>
      <c r="J77" s="22">
        <v>0</v>
      </c>
      <c r="K77" s="22">
        <v>-4.6528429394868551E-2</v>
      </c>
      <c r="L77" s="22">
        <v>4.6528429394868551E-2</v>
      </c>
      <c r="M77" s="56">
        <f>SUM(J77:L77)</f>
        <v>0</v>
      </c>
    </row>
    <row r="78" spans="1:13" ht="26.25" customHeight="1" x14ac:dyDescent="0.25">
      <c r="B78" s="19">
        <v>12</v>
      </c>
      <c r="C78" s="35" t="s">
        <v>829</v>
      </c>
      <c r="D78" s="19" t="s">
        <v>483</v>
      </c>
      <c r="E78" s="19" t="s">
        <v>61</v>
      </c>
      <c r="F78" s="20">
        <v>486</v>
      </c>
      <c r="G78" s="20" t="s">
        <v>606</v>
      </c>
      <c r="H78" s="20" t="s">
        <v>10</v>
      </c>
      <c r="I78" s="20">
        <v>243</v>
      </c>
      <c r="J78" s="22">
        <v>0</v>
      </c>
      <c r="K78" s="22">
        <v>0</v>
      </c>
      <c r="L78" s="22">
        <v>0</v>
      </c>
      <c r="M78" s="56">
        <f>SUM(J78:L78)</f>
        <v>0</v>
      </c>
    </row>
    <row r="79" spans="1:13" ht="22.5" customHeight="1" x14ac:dyDescent="0.25">
      <c r="B79" s="165">
        <v>13</v>
      </c>
      <c r="C79" s="222" t="s">
        <v>1032</v>
      </c>
      <c r="D79" s="165" t="s">
        <v>483</v>
      </c>
      <c r="E79" s="19" t="s">
        <v>610</v>
      </c>
      <c r="F79" s="178">
        <v>529.20000000000005</v>
      </c>
      <c r="G79" s="20" t="s">
        <v>607</v>
      </c>
      <c r="H79" s="20" t="s">
        <v>1</v>
      </c>
      <c r="I79" s="20">
        <v>360.99</v>
      </c>
      <c r="J79" s="22">
        <v>9024750.1215753406</v>
      </c>
      <c r="K79" s="22">
        <v>4454111.7962516425</v>
      </c>
      <c r="L79" s="22">
        <v>2045455.729433289</v>
      </c>
      <c r="M79" s="56">
        <f t="shared" si="5"/>
        <v>15524317.647260273</v>
      </c>
    </row>
    <row r="80" spans="1:13" ht="22.5" customHeight="1" x14ac:dyDescent="0.25">
      <c r="B80" s="166"/>
      <c r="C80" s="170"/>
      <c r="D80" s="166"/>
      <c r="E80" s="19" t="s">
        <v>611</v>
      </c>
      <c r="F80" s="179"/>
      <c r="G80" s="20" t="s">
        <v>608</v>
      </c>
      <c r="H80" s="20" t="s">
        <v>10</v>
      </c>
      <c r="I80" s="20">
        <v>168.21</v>
      </c>
      <c r="J80" s="22">
        <v>13484847.452054793</v>
      </c>
      <c r="K80" s="22">
        <v>5598667.5173377749</v>
      </c>
      <c r="L80" s="22">
        <v>3027783.4758129101</v>
      </c>
      <c r="M80" s="56">
        <f t="shared" si="5"/>
        <v>22111298.44520548</v>
      </c>
    </row>
    <row r="81" spans="2:13" ht="22.5" customHeight="1" x14ac:dyDescent="0.25">
      <c r="B81" s="165">
        <v>14</v>
      </c>
      <c r="C81" s="169" t="s">
        <v>830</v>
      </c>
      <c r="D81" s="165" t="s">
        <v>483</v>
      </c>
      <c r="E81" s="19" t="s">
        <v>612</v>
      </c>
      <c r="F81" s="178">
        <v>529.20000000000005</v>
      </c>
      <c r="G81" s="20" t="s">
        <v>607</v>
      </c>
      <c r="H81" s="20" t="s">
        <v>1</v>
      </c>
      <c r="I81" s="20">
        <v>323.19</v>
      </c>
      <c r="J81" s="22">
        <v>5573823.5428082179</v>
      </c>
      <c r="K81" s="22">
        <v>2408409.8539069239</v>
      </c>
      <c r="L81" s="22">
        <v>1164567.6734903362</v>
      </c>
      <c r="M81" s="56">
        <f t="shared" si="5"/>
        <v>9146801.070205478</v>
      </c>
    </row>
    <row r="82" spans="2:13" ht="22.5" customHeight="1" x14ac:dyDescent="0.25">
      <c r="B82" s="166"/>
      <c r="C82" s="170"/>
      <c r="D82" s="166"/>
      <c r="E82" s="19" t="s">
        <v>613</v>
      </c>
      <c r="F82" s="179"/>
      <c r="G82" s="20" t="s">
        <v>608</v>
      </c>
      <c r="H82" s="20" t="s">
        <v>10</v>
      </c>
      <c r="I82" s="20">
        <v>206.01</v>
      </c>
      <c r="J82" s="22">
        <v>8980169.9863013756</v>
      </c>
      <c r="K82" s="22">
        <v>3249947.5222505163</v>
      </c>
      <c r="L82" s="22">
        <v>1616792.3065166073</v>
      </c>
      <c r="M82" s="56">
        <f t="shared" si="5"/>
        <v>13846909.815068498</v>
      </c>
    </row>
    <row r="83" spans="2:13" ht="22.5" customHeight="1" x14ac:dyDescent="0.25">
      <c r="B83" s="165">
        <v>15</v>
      </c>
      <c r="C83" s="169" t="s">
        <v>831</v>
      </c>
      <c r="D83" s="165" t="s">
        <v>483</v>
      </c>
      <c r="E83" s="19" t="s">
        <v>614</v>
      </c>
      <c r="F83" s="178">
        <v>529</v>
      </c>
      <c r="G83" s="20" t="s">
        <v>607</v>
      </c>
      <c r="H83" s="20" t="s">
        <v>1</v>
      </c>
      <c r="I83" s="20">
        <v>342.99</v>
      </c>
      <c r="J83" s="22">
        <v>3871704.9948630147</v>
      </c>
      <c r="K83" s="22">
        <v>1440039.8123751171</v>
      </c>
      <c r="L83" s="22">
        <v>739782.18762488291</v>
      </c>
      <c r="M83" s="56">
        <f t="shared" si="5"/>
        <v>6051526.9948630147</v>
      </c>
    </row>
    <row r="84" spans="2:13" ht="22.5" customHeight="1" x14ac:dyDescent="0.25">
      <c r="B84" s="166"/>
      <c r="C84" s="170"/>
      <c r="D84" s="166"/>
      <c r="E84" s="19" t="s">
        <v>615</v>
      </c>
      <c r="F84" s="179"/>
      <c r="G84" s="20" t="s">
        <v>608</v>
      </c>
      <c r="H84" s="20" t="s">
        <v>10</v>
      </c>
      <c r="I84" s="20">
        <v>186.21</v>
      </c>
      <c r="J84" s="22">
        <v>7964100.0719178077</v>
      </c>
      <c r="K84" s="22">
        <v>2880041.5205620187</v>
      </c>
      <c r="L84" s="22">
        <v>1424985.9109448302</v>
      </c>
      <c r="M84" s="56">
        <f t="shared" si="5"/>
        <v>12269127.503424658</v>
      </c>
    </row>
    <row r="85" spans="2:13" ht="22.5" customHeight="1" x14ac:dyDescent="0.25">
      <c r="B85" s="165">
        <v>16</v>
      </c>
      <c r="C85" s="169" t="s">
        <v>832</v>
      </c>
      <c r="D85" s="165" t="s">
        <v>483</v>
      </c>
      <c r="E85" s="19" t="s">
        <v>12</v>
      </c>
      <c r="F85" s="178">
        <v>540</v>
      </c>
      <c r="G85" s="20" t="s">
        <v>605</v>
      </c>
      <c r="H85" s="20" t="s">
        <v>1</v>
      </c>
      <c r="I85" s="20">
        <v>362.79</v>
      </c>
      <c r="J85" s="22">
        <v>9069751.0719178077</v>
      </c>
      <c r="K85" s="22">
        <v>2871268.5375182964</v>
      </c>
      <c r="L85" s="22">
        <v>1384906.8905638959</v>
      </c>
      <c r="M85" s="56">
        <f t="shared" si="5"/>
        <v>13325926.5</v>
      </c>
    </row>
    <row r="86" spans="2:13" ht="22.5" customHeight="1" x14ac:dyDescent="0.25">
      <c r="B86" s="166"/>
      <c r="C86" s="170"/>
      <c r="D86" s="166"/>
      <c r="E86" s="19" t="s">
        <v>13</v>
      </c>
      <c r="F86" s="179"/>
      <c r="G86" s="20" t="s">
        <v>14</v>
      </c>
      <c r="H86" s="20" t="s">
        <v>10</v>
      </c>
      <c r="I86" s="20">
        <v>177.21</v>
      </c>
      <c r="J86" s="22">
        <v>6645375.4109589029</v>
      </c>
      <c r="K86" s="22">
        <v>2055048.7672876711</v>
      </c>
      <c r="L86" s="22">
        <v>913594.48271232878</v>
      </c>
      <c r="M86" s="56">
        <f t="shared" si="5"/>
        <v>9614018.6609589029</v>
      </c>
    </row>
    <row r="87" spans="2:13" ht="22.5" customHeight="1" x14ac:dyDescent="0.25">
      <c r="B87" s="165">
        <v>17</v>
      </c>
      <c r="C87" s="169" t="s">
        <v>833</v>
      </c>
      <c r="D87" s="165" t="s">
        <v>483</v>
      </c>
      <c r="E87" s="32" t="s">
        <v>15</v>
      </c>
      <c r="F87" s="178">
        <v>540</v>
      </c>
      <c r="G87" s="20" t="s">
        <v>2</v>
      </c>
      <c r="H87" s="20" t="s">
        <v>1</v>
      </c>
      <c r="I87" s="20">
        <v>362.79</v>
      </c>
      <c r="J87" s="22">
        <v>4030141.2551369849</v>
      </c>
      <c r="K87" s="22">
        <v>192453.26243122539</v>
      </c>
      <c r="L87" s="22">
        <v>118432.73756877462</v>
      </c>
      <c r="M87" s="56">
        <f t="shared" si="5"/>
        <v>4341027.2551369844</v>
      </c>
    </row>
    <row r="88" spans="2:13" ht="22.5" customHeight="1" x14ac:dyDescent="0.25">
      <c r="B88" s="174"/>
      <c r="C88" s="192"/>
      <c r="D88" s="174"/>
      <c r="E88" s="32" t="s">
        <v>16</v>
      </c>
      <c r="F88" s="179"/>
      <c r="G88" s="20" t="s">
        <v>19</v>
      </c>
      <c r="H88" s="20" t="s">
        <v>10</v>
      </c>
      <c r="I88" s="20">
        <v>177.21</v>
      </c>
      <c r="J88" s="22">
        <v>8086117.9160958724</v>
      </c>
      <c r="K88" s="22">
        <v>435188.82109870511</v>
      </c>
      <c r="L88" s="22">
        <v>188197.24739444553</v>
      </c>
      <c r="M88" s="56">
        <f t="shared" si="5"/>
        <v>8709503.9845890235</v>
      </c>
    </row>
    <row r="89" spans="2:13" ht="22.5" customHeight="1" x14ac:dyDescent="0.25">
      <c r="B89" s="174"/>
      <c r="C89" s="192"/>
      <c r="D89" s="174"/>
      <c r="E89" s="32" t="s">
        <v>17</v>
      </c>
      <c r="F89" s="178">
        <v>540</v>
      </c>
      <c r="G89" s="20" t="s">
        <v>2</v>
      </c>
      <c r="H89" s="20" t="s">
        <v>1</v>
      </c>
      <c r="I89" s="20">
        <v>362.79</v>
      </c>
      <c r="J89" s="22">
        <v>13477834.255136985</v>
      </c>
      <c r="K89" s="22">
        <v>122828.49331957215</v>
      </c>
      <c r="L89" s="22">
        <v>75586.506680427847</v>
      </c>
      <c r="M89" s="56">
        <f t="shared" si="5"/>
        <v>13676249.255136985</v>
      </c>
    </row>
    <row r="90" spans="2:13" ht="22.5" customHeight="1" x14ac:dyDescent="0.25">
      <c r="B90" s="166"/>
      <c r="C90" s="170"/>
      <c r="D90" s="166"/>
      <c r="E90" s="32" t="s">
        <v>18</v>
      </c>
      <c r="F90" s="179"/>
      <c r="G90" s="20" t="s">
        <v>19</v>
      </c>
      <c r="H90" s="20" t="s">
        <v>10</v>
      </c>
      <c r="I90" s="20">
        <v>177.21</v>
      </c>
      <c r="J90" s="22">
        <v>11306571.368150683</v>
      </c>
      <c r="K90" s="22">
        <v>303766.48523681739</v>
      </c>
      <c r="L90" s="22">
        <v>64507.583256333273</v>
      </c>
      <c r="M90" s="56">
        <f t="shared" si="5"/>
        <v>11674845.436643835</v>
      </c>
    </row>
    <row r="91" spans="2:13" ht="22.5" customHeight="1" x14ac:dyDescent="0.25">
      <c r="B91" s="165">
        <v>18</v>
      </c>
      <c r="C91" s="169" t="s">
        <v>834</v>
      </c>
      <c r="D91" s="165" t="s">
        <v>483</v>
      </c>
      <c r="E91" s="19" t="s">
        <v>20</v>
      </c>
      <c r="F91" s="178">
        <v>529.74</v>
      </c>
      <c r="G91" s="20" t="s">
        <v>480</v>
      </c>
      <c r="H91" s="20" t="s">
        <v>1</v>
      </c>
      <c r="I91" s="20">
        <v>282.69</v>
      </c>
      <c r="J91" s="22">
        <v>6.3000000081956387E-2</v>
      </c>
      <c r="K91" s="22">
        <v>0</v>
      </c>
      <c r="L91" s="22">
        <v>0</v>
      </c>
      <c r="M91" s="56">
        <f>SUM(J91:L91)</f>
        <v>6.3000000081956387E-2</v>
      </c>
    </row>
    <row r="92" spans="2:13" ht="22.5" customHeight="1" x14ac:dyDescent="0.25">
      <c r="B92" s="174"/>
      <c r="C92" s="192"/>
      <c r="D92" s="174"/>
      <c r="E92" s="19" t="s">
        <v>21</v>
      </c>
      <c r="F92" s="201"/>
      <c r="G92" s="20" t="s">
        <v>617</v>
      </c>
      <c r="H92" s="20" t="s">
        <v>10</v>
      </c>
      <c r="I92" s="20">
        <v>51.39</v>
      </c>
      <c r="J92" s="22">
        <v>2569500</v>
      </c>
      <c r="K92" s="22">
        <v>327097.23854794516</v>
      </c>
      <c r="L92" s="22">
        <v>89498.401863013714</v>
      </c>
      <c r="M92" s="56">
        <f t="shared" si="5"/>
        <v>2986095.6404109593</v>
      </c>
    </row>
    <row r="93" spans="2:13" ht="22.5" customHeight="1" x14ac:dyDescent="0.25">
      <c r="B93" s="166"/>
      <c r="C93" s="170"/>
      <c r="D93" s="166"/>
      <c r="E93" s="19" t="s">
        <v>22</v>
      </c>
      <c r="F93" s="179"/>
      <c r="G93" s="20" t="s">
        <v>618</v>
      </c>
      <c r="H93" s="20" t="s">
        <v>186</v>
      </c>
      <c r="I93" s="20">
        <v>195.66</v>
      </c>
      <c r="J93" s="22">
        <v>7364359.8767123297</v>
      </c>
      <c r="K93" s="22">
        <v>1117671.3584890221</v>
      </c>
      <c r="L93" s="22">
        <v>320211.61068905995</v>
      </c>
      <c r="M93" s="56">
        <f t="shared" si="5"/>
        <v>8802242.8458904121</v>
      </c>
    </row>
    <row r="94" spans="2:13" ht="22.5" customHeight="1" x14ac:dyDescent="0.25">
      <c r="B94" s="165">
        <v>19</v>
      </c>
      <c r="C94" s="169" t="s">
        <v>835</v>
      </c>
      <c r="D94" s="165" t="s">
        <v>483</v>
      </c>
      <c r="E94" s="19" t="s">
        <v>23</v>
      </c>
      <c r="F94" s="178">
        <v>540</v>
      </c>
      <c r="G94" s="20" t="s">
        <v>480</v>
      </c>
      <c r="H94" s="20" t="s">
        <v>1</v>
      </c>
      <c r="I94" s="20">
        <v>360</v>
      </c>
      <c r="J94" s="22">
        <v>35999999.999999993</v>
      </c>
      <c r="K94" s="22">
        <v>17809509.569871269</v>
      </c>
      <c r="L94" s="22">
        <v>7570492.1424574982</v>
      </c>
      <c r="M94" s="56">
        <f t="shared" si="5"/>
        <v>61380001.712328762</v>
      </c>
    </row>
    <row r="95" spans="2:13" ht="22.5" customHeight="1" x14ac:dyDescent="0.25">
      <c r="B95" s="166"/>
      <c r="C95" s="170"/>
      <c r="D95" s="166"/>
      <c r="E95" s="19" t="s">
        <v>24</v>
      </c>
      <c r="F95" s="179"/>
      <c r="G95" s="20" t="s">
        <v>25</v>
      </c>
      <c r="H95" s="20" t="s">
        <v>10</v>
      </c>
      <c r="I95" s="20">
        <v>180</v>
      </c>
      <c r="J95" s="22">
        <v>15750000.000000006</v>
      </c>
      <c r="K95" s="22">
        <v>5886203.2538600098</v>
      </c>
      <c r="L95" s="22">
        <v>1922698.2118934137</v>
      </c>
      <c r="M95" s="56">
        <f t="shared" si="5"/>
        <v>23558901.465753429</v>
      </c>
    </row>
    <row r="96" spans="2:13" ht="12" thickBot="1" x14ac:dyDescent="0.3"/>
    <row r="97" spans="2:15 16382:16382" s="2" customFormat="1" ht="22.5" customHeight="1" thickBot="1" x14ac:dyDescent="0.3">
      <c r="D97" s="219" t="s">
        <v>668</v>
      </c>
      <c r="E97" s="221"/>
      <c r="F97" s="224" t="s">
        <v>4</v>
      </c>
      <c r="G97" s="225"/>
      <c r="H97" s="226"/>
      <c r="I97" s="59" t="s">
        <v>903</v>
      </c>
      <c r="J97" s="77">
        <f t="shared" ref="J97:L97" si="6">SUM(J65:J96)</f>
        <v>203350848.97224653</v>
      </c>
      <c r="K97" s="77">
        <f t="shared" si="6"/>
        <v>84017355.1645457</v>
      </c>
      <c r="L97" s="77">
        <f t="shared" si="6"/>
        <v>54103255.823468022</v>
      </c>
      <c r="M97" s="77">
        <f>SUM(M65:M96)</f>
        <v>341471459.96026027</v>
      </c>
      <c r="N97" s="163">
        <f>SUM(J97:L97)</f>
        <v>341471459.96026027</v>
      </c>
      <c r="O97" s="162" t="b">
        <f>M97=N97</f>
        <v>1</v>
      </c>
      <c r="XFB97" s="1"/>
    </row>
    <row r="98" spans="2:15 16382:16382" x14ac:dyDescent="0.25">
      <c r="J98" s="153"/>
      <c r="K98" s="153">
        <f>SUM(K97:L97)</f>
        <v>138120610.98801371</v>
      </c>
      <c r="L98" s="153"/>
    </row>
    <row r="99" spans="2:15 16382:16382" x14ac:dyDescent="0.25"/>
    <row r="100" spans="2:15 16382:16382" x14ac:dyDescent="0.25"/>
    <row r="101" spans="2:15 16382:16382" ht="12" thickBot="1" x14ac:dyDescent="0.3"/>
    <row r="102" spans="2:15 16382:16382" ht="28.5" customHeight="1" thickBot="1" x14ac:dyDescent="0.3">
      <c r="B102" s="110" t="s">
        <v>417</v>
      </c>
      <c r="C102" s="111" t="s">
        <v>418</v>
      </c>
      <c r="D102" s="111" t="s">
        <v>419</v>
      </c>
      <c r="E102" s="110" t="s">
        <v>420</v>
      </c>
      <c r="F102" s="112" t="s">
        <v>572</v>
      </c>
      <c r="G102" s="112" t="s">
        <v>422</v>
      </c>
      <c r="H102" s="112" t="s">
        <v>423</v>
      </c>
      <c r="I102" s="113" t="s">
        <v>424</v>
      </c>
      <c r="J102" s="114" t="s">
        <v>425</v>
      </c>
      <c r="K102" s="114" t="s">
        <v>3</v>
      </c>
      <c r="L102" s="114" t="s">
        <v>573</v>
      </c>
      <c r="M102" s="114" t="s">
        <v>574</v>
      </c>
    </row>
    <row r="103" spans="2:15 16382:16382" s="2" customFormat="1" ht="15.75" customHeight="1" x14ac:dyDescent="0.25">
      <c r="B103" s="180" t="s">
        <v>743</v>
      </c>
      <c r="C103" s="181"/>
      <c r="D103" s="181"/>
      <c r="E103" s="181"/>
      <c r="F103" s="50" t="s">
        <v>427</v>
      </c>
      <c r="G103" s="215" t="s">
        <v>743</v>
      </c>
      <c r="H103" s="216"/>
      <c r="I103" s="51" t="s">
        <v>427</v>
      </c>
      <c r="J103" s="141"/>
      <c r="K103" s="142"/>
      <c r="L103" s="142"/>
      <c r="M103" s="143" t="s">
        <v>680</v>
      </c>
      <c r="N103" s="162"/>
      <c r="O103" s="162"/>
      <c r="XFB103" s="1"/>
    </row>
    <row r="104" spans="2:15 16382:16382" ht="22.5" customHeight="1" x14ac:dyDescent="0.25">
      <c r="B104" s="171">
        <v>1</v>
      </c>
      <c r="C104" s="188" t="s">
        <v>836</v>
      </c>
      <c r="D104" s="171" t="s">
        <v>515</v>
      </c>
      <c r="E104" s="19" t="s">
        <v>385</v>
      </c>
      <c r="F104" s="214">
        <v>259.64999999999998</v>
      </c>
      <c r="G104" s="20" t="s">
        <v>591</v>
      </c>
      <c r="H104" s="20" t="s">
        <v>1</v>
      </c>
      <c r="I104" s="20">
        <v>130.94999999999999</v>
      </c>
      <c r="J104" s="22">
        <v>13094999.999999985</v>
      </c>
      <c r="K104" s="22">
        <v>66866485.079513595</v>
      </c>
      <c r="L104" s="22">
        <v>62369070.050623387</v>
      </c>
      <c r="M104" s="56">
        <f t="shared" ref="M104:M110" si="7">SUM(J104:L104)</f>
        <v>142330555.13013697</v>
      </c>
    </row>
    <row r="105" spans="2:15 16382:16382" ht="22.5" customHeight="1" x14ac:dyDescent="0.25">
      <c r="B105" s="171"/>
      <c r="C105" s="188"/>
      <c r="D105" s="171"/>
      <c r="E105" s="19" t="s">
        <v>386</v>
      </c>
      <c r="F105" s="214"/>
      <c r="G105" s="20" t="s">
        <v>592</v>
      </c>
      <c r="H105" s="20" t="s">
        <v>10</v>
      </c>
      <c r="I105" s="20">
        <v>128.69999999999999</v>
      </c>
      <c r="J105" s="22">
        <v>12869999.999999993</v>
      </c>
      <c r="K105" s="22">
        <v>65128402.177360483</v>
      </c>
      <c r="L105" s="22">
        <v>58190302.603461437</v>
      </c>
      <c r="M105" s="56">
        <f t="shared" si="7"/>
        <v>136188704.78082192</v>
      </c>
    </row>
    <row r="106" spans="2:15 16382:16382" ht="26.25" customHeight="1" x14ac:dyDescent="0.25">
      <c r="B106" s="19">
        <v>2</v>
      </c>
      <c r="C106" s="35" t="s">
        <v>1082</v>
      </c>
      <c r="D106" s="19" t="s">
        <v>515</v>
      </c>
      <c r="E106" s="19" t="s">
        <v>387</v>
      </c>
      <c r="F106" s="20">
        <v>251.47</v>
      </c>
      <c r="G106" s="20" t="s">
        <v>593</v>
      </c>
      <c r="H106" s="20" t="s">
        <v>1</v>
      </c>
      <c r="I106" s="20">
        <v>251.47</v>
      </c>
      <c r="J106" s="22">
        <v>25147000.00000003</v>
      </c>
      <c r="K106" s="22">
        <v>93117295.420056105</v>
      </c>
      <c r="L106" s="22">
        <v>89368593.05254662</v>
      </c>
      <c r="M106" s="56">
        <f t="shared" si="7"/>
        <v>207632888.47260275</v>
      </c>
    </row>
    <row r="107" spans="2:15 16382:16382" ht="29.25" customHeight="1" x14ac:dyDescent="0.25">
      <c r="B107" s="19">
        <v>3</v>
      </c>
      <c r="C107" s="35" t="s">
        <v>837</v>
      </c>
      <c r="D107" s="19" t="s">
        <v>515</v>
      </c>
      <c r="E107" s="19" t="s">
        <v>393</v>
      </c>
      <c r="F107" s="20">
        <v>45</v>
      </c>
      <c r="G107" s="20" t="s">
        <v>64</v>
      </c>
      <c r="H107" s="20" t="s">
        <v>1</v>
      </c>
      <c r="I107" s="20">
        <v>45</v>
      </c>
      <c r="J107" s="134">
        <v>0</v>
      </c>
      <c r="K107" s="134">
        <v>0</v>
      </c>
      <c r="L107" s="134">
        <v>0</v>
      </c>
      <c r="M107" s="56">
        <f>SUM(J107:L107)</f>
        <v>0</v>
      </c>
    </row>
    <row r="108" spans="2:15 16382:16382" ht="22.5" customHeight="1" x14ac:dyDescent="0.25">
      <c r="B108" s="171">
        <v>4</v>
      </c>
      <c r="C108" s="188" t="s">
        <v>838</v>
      </c>
      <c r="D108" s="19" t="s">
        <v>515</v>
      </c>
      <c r="E108" s="19" t="s">
        <v>52</v>
      </c>
      <c r="F108" s="214">
        <v>259.97000000000003</v>
      </c>
      <c r="G108" s="20" t="s">
        <v>594</v>
      </c>
      <c r="H108" s="20" t="s">
        <v>1</v>
      </c>
      <c r="I108" s="20">
        <v>157.32</v>
      </c>
      <c r="J108" s="22">
        <v>15732000.000000007</v>
      </c>
      <c r="K108" s="22">
        <v>13825729.454287671</v>
      </c>
      <c r="L108" s="22">
        <v>15728448.58680822</v>
      </c>
      <c r="M108" s="56">
        <f t="shared" si="7"/>
        <v>45286178.041095898</v>
      </c>
    </row>
    <row r="109" spans="2:15 16382:16382" ht="22.5" customHeight="1" x14ac:dyDescent="0.25">
      <c r="B109" s="171"/>
      <c r="C109" s="188"/>
      <c r="D109" s="19" t="s">
        <v>515</v>
      </c>
      <c r="E109" s="19" t="s">
        <v>53</v>
      </c>
      <c r="F109" s="214"/>
      <c r="G109" s="20" t="s">
        <v>595</v>
      </c>
      <c r="H109" s="20" t="s">
        <v>10</v>
      </c>
      <c r="I109" s="20">
        <v>101.15</v>
      </c>
      <c r="J109" s="22">
        <v>10114999.999999996</v>
      </c>
      <c r="K109" s="22">
        <v>7429012.6878663907</v>
      </c>
      <c r="L109" s="22">
        <v>7630788.9285719646</v>
      </c>
      <c r="M109" s="56">
        <f t="shared" si="7"/>
        <v>25174801.616438352</v>
      </c>
    </row>
    <row r="110" spans="2:15 16382:16382" ht="22.5" customHeight="1" x14ac:dyDescent="0.25">
      <c r="B110" s="171"/>
      <c r="C110" s="188"/>
      <c r="D110" s="19" t="s">
        <v>515</v>
      </c>
      <c r="E110" s="19" t="s">
        <v>62</v>
      </c>
      <c r="F110" s="20">
        <v>100</v>
      </c>
      <c r="G110" s="20" t="s">
        <v>514</v>
      </c>
      <c r="H110" s="20" t="s">
        <v>1</v>
      </c>
      <c r="I110" s="20">
        <v>100</v>
      </c>
      <c r="J110" s="134">
        <v>7589344</v>
      </c>
      <c r="K110" s="134">
        <v>6455814.805952711</v>
      </c>
      <c r="L110" s="134">
        <v>7541418.1392527688</v>
      </c>
      <c r="M110" s="56">
        <f t="shared" si="7"/>
        <v>21586576.94520548</v>
      </c>
    </row>
    <row r="111" spans="2:15 16382:16382" ht="12" thickBot="1" x14ac:dyDescent="0.3"/>
    <row r="112" spans="2:15 16382:16382" s="2" customFormat="1" ht="22.5" customHeight="1" thickBot="1" x14ac:dyDescent="0.3">
      <c r="D112" s="219" t="s">
        <v>515</v>
      </c>
      <c r="E112" s="221"/>
      <c r="F112" s="224" t="s">
        <v>4</v>
      </c>
      <c r="G112" s="225"/>
      <c r="H112" s="226"/>
      <c r="I112" s="59" t="s">
        <v>903</v>
      </c>
      <c r="J112" s="77">
        <f t="shared" ref="J112:L112" si="8">SUM(J104:J111)</f>
        <v>84548344.000000015</v>
      </c>
      <c r="K112" s="77">
        <f t="shared" si="8"/>
        <v>252822739.62503695</v>
      </c>
      <c r="L112" s="77">
        <f t="shared" si="8"/>
        <v>240828621.36126444</v>
      </c>
      <c r="M112" s="77">
        <f>SUM(M104:M111)</f>
        <v>578199704.9863013</v>
      </c>
      <c r="N112" s="163">
        <f>SUM(J112:L112)</f>
        <v>578199704.98630142</v>
      </c>
      <c r="O112" s="162" t="b">
        <f>M112=N112</f>
        <v>1</v>
      </c>
      <c r="XFB112" s="1"/>
    </row>
    <row r="113" spans="2:15 16382:16382" s="150" customFormat="1" x14ac:dyDescent="0.25">
      <c r="C113" s="154"/>
      <c r="F113" s="155"/>
      <c r="G113" s="155"/>
      <c r="H113" s="155"/>
      <c r="I113" s="155"/>
      <c r="J113" s="153"/>
      <c r="K113" s="153">
        <f>SUM(K112:L112)</f>
        <v>493651360.98630142</v>
      </c>
      <c r="L113" s="153"/>
      <c r="M113" s="153"/>
      <c r="N113" s="162"/>
      <c r="O113" s="162"/>
    </row>
    <row r="114" spans="2:15 16382:16382" s="150" customFormat="1" x14ac:dyDescent="0.25">
      <c r="C114" s="154"/>
      <c r="F114" s="155"/>
      <c r="G114" s="155"/>
      <c r="H114" s="155"/>
      <c r="I114" s="155"/>
      <c r="J114" s="153"/>
      <c r="K114" s="153"/>
      <c r="L114" s="153"/>
      <c r="M114" s="153"/>
      <c r="N114" s="162"/>
      <c r="O114" s="162"/>
    </row>
    <row r="115" spans="2:15 16382:16382" s="150" customFormat="1" x14ac:dyDescent="0.25">
      <c r="C115" s="154"/>
      <c r="F115" s="155"/>
      <c r="G115" s="155"/>
      <c r="H115" s="155"/>
      <c r="I115" s="155"/>
      <c r="J115" s="153"/>
      <c r="K115" s="153"/>
      <c r="L115" s="153"/>
      <c r="M115" s="153"/>
      <c r="N115" s="162"/>
      <c r="O115" s="162"/>
    </row>
    <row r="116" spans="2:15 16382:16382" s="150" customFormat="1" ht="12" thickBot="1" x14ac:dyDescent="0.3">
      <c r="C116" s="154"/>
      <c r="F116" s="155"/>
      <c r="G116" s="155"/>
      <c r="H116" s="155"/>
      <c r="I116" s="155"/>
      <c r="J116" s="153"/>
      <c r="K116" s="153"/>
      <c r="L116" s="153"/>
      <c r="M116" s="153"/>
      <c r="N116" s="162"/>
      <c r="O116" s="162"/>
    </row>
    <row r="117" spans="2:15 16382:16382" ht="28.5" customHeight="1" thickBot="1" x14ac:dyDescent="0.3">
      <c r="B117" s="110" t="s">
        <v>417</v>
      </c>
      <c r="C117" s="111" t="s">
        <v>418</v>
      </c>
      <c r="D117" s="111" t="s">
        <v>419</v>
      </c>
      <c r="E117" s="110" t="s">
        <v>420</v>
      </c>
      <c r="F117" s="112" t="s">
        <v>572</v>
      </c>
      <c r="G117" s="112" t="s">
        <v>422</v>
      </c>
      <c r="H117" s="112" t="s">
        <v>423</v>
      </c>
      <c r="I117" s="113" t="s">
        <v>424</v>
      </c>
      <c r="J117" s="114" t="s">
        <v>425</v>
      </c>
      <c r="K117" s="114" t="s">
        <v>3</v>
      </c>
      <c r="L117" s="114" t="s">
        <v>573</v>
      </c>
      <c r="M117" s="114" t="s">
        <v>574</v>
      </c>
    </row>
    <row r="118" spans="2:15 16382:16382" s="2" customFormat="1" ht="15.75" customHeight="1" x14ac:dyDescent="0.25">
      <c r="B118" s="180" t="s">
        <v>743</v>
      </c>
      <c r="C118" s="181"/>
      <c r="D118" s="181"/>
      <c r="E118" s="181"/>
      <c r="F118" s="50" t="s">
        <v>427</v>
      </c>
      <c r="G118" s="215" t="s">
        <v>743</v>
      </c>
      <c r="H118" s="216"/>
      <c r="I118" s="51" t="s">
        <v>427</v>
      </c>
      <c r="J118" s="141"/>
      <c r="K118" s="142"/>
      <c r="L118" s="142"/>
      <c r="M118" s="143" t="s">
        <v>680</v>
      </c>
      <c r="N118" s="162"/>
      <c r="O118" s="162"/>
      <c r="XFB118" s="1"/>
    </row>
    <row r="119" spans="2:15 16382:16382" ht="22.5" customHeight="1" x14ac:dyDescent="0.25">
      <c r="B119" s="171">
        <v>1</v>
      </c>
      <c r="C119" s="188" t="s">
        <v>839</v>
      </c>
      <c r="D119" s="171" t="s">
        <v>511</v>
      </c>
      <c r="E119" s="19" t="s">
        <v>54</v>
      </c>
      <c r="F119" s="214">
        <v>530.54999999999995</v>
      </c>
      <c r="G119" s="20" t="s">
        <v>14</v>
      </c>
      <c r="H119" s="54" t="s">
        <v>1</v>
      </c>
      <c r="I119" s="20">
        <v>334.53</v>
      </c>
      <c r="J119" s="22">
        <v>2752435.041095891</v>
      </c>
      <c r="K119" s="22">
        <v>6862.7269551510581</v>
      </c>
      <c r="L119" s="22">
        <v>3921.2730448489424</v>
      </c>
      <c r="M119" s="56">
        <f>SUM(J119:L119)</f>
        <v>2763219.041095891</v>
      </c>
    </row>
    <row r="120" spans="2:15 16382:16382" ht="22.5" customHeight="1" x14ac:dyDescent="0.25">
      <c r="B120" s="171"/>
      <c r="C120" s="188"/>
      <c r="D120" s="171"/>
      <c r="E120" s="19" t="s">
        <v>55</v>
      </c>
      <c r="F120" s="214"/>
      <c r="G120" s="20" t="s">
        <v>56</v>
      </c>
      <c r="H120" s="54" t="s">
        <v>10</v>
      </c>
      <c r="I120" s="20">
        <v>196.02</v>
      </c>
      <c r="J120" s="22">
        <v>1067227.1849315064</v>
      </c>
      <c r="K120" s="22">
        <v>24487.82991780822</v>
      </c>
      <c r="L120" s="22">
        <v>15672.17008219178</v>
      </c>
      <c r="M120" s="56">
        <f>SUM(J120:L120)</f>
        <v>1107387.1849315064</v>
      </c>
    </row>
    <row r="121" spans="2:15 16382:16382" ht="12" thickBot="1" x14ac:dyDescent="0.3"/>
    <row r="122" spans="2:15 16382:16382" s="2" customFormat="1" ht="22.5" customHeight="1" thickBot="1" x14ac:dyDescent="0.3">
      <c r="D122" s="219" t="s">
        <v>511</v>
      </c>
      <c r="E122" s="221"/>
      <c r="F122" s="224" t="s">
        <v>4</v>
      </c>
      <c r="G122" s="225"/>
      <c r="H122" s="226"/>
      <c r="I122" s="59" t="s">
        <v>903</v>
      </c>
      <c r="J122" s="77">
        <f t="shared" ref="J122:L122" si="9">SUM(J119:J121)</f>
        <v>3819662.2260273974</v>
      </c>
      <c r="K122" s="77">
        <f t="shared" si="9"/>
        <v>31350.556872959278</v>
      </c>
      <c r="L122" s="77">
        <f t="shared" si="9"/>
        <v>19593.443127040722</v>
      </c>
      <c r="M122" s="77">
        <f>SUM(M119:M121)</f>
        <v>3870606.2260273974</v>
      </c>
      <c r="N122" s="163">
        <f>SUM(J122:L122)</f>
        <v>3870606.2260273974</v>
      </c>
      <c r="O122" s="162" t="b">
        <f>M122=N122</f>
        <v>1</v>
      </c>
      <c r="XFB122" s="1"/>
    </row>
    <row r="123" spans="2:15 16382:16382" s="150" customFormat="1" x14ac:dyDescent="0.25">
      <c r="C123" s="154"/>
      <c r="F123" s="155"/>
      <c r="G123" s="155"/>
      <c r="H123" s="155"/>
      <c r="I123" s="155"/>
      <c r="J123" s="153"/>
      <c r="K123" s="153">
        <f>SUM(K122:L122)</f>
        <v>50944</v>
      </c>
      <c r="L123" s="153"/>
      <c r="M123" s="153"/>
      <c r="N123" s="162"/>
      <c r="O123" s="162"/>
    </row>
    <row r="124" spans="2:15 16382:16382" s="150" customFormat="1" x14ac:dyDescent="0.25">
      <c r="C124" s="154"/>
      <c r="F124" s="155"/>
      <c r="G124" s="155"/>
      <c r="H124" s="155"/>
      <c r="I124" s="155"/>
      <c r="J124" s="153"/>
      <c r="K124" s="153"/>
      <c r="L124" s="153"/>
      <c r="M124" s="153"/>
      <c r="N124" s="162"/>
      <c r="O124" s="162"/>
    </row>
    <row r="125" spans="2:15 16382:16382" s="150" customFormat="1" x14ac:dyDescent="0.25">
      <c r="C125" s="154"/>
      <c r="F125" s="155"/>
      <c r="G125" s="155"/>
      <c r="H125" s="155"/>
      <c r="I125" s="155"/>
      <c r="J125" s="153"/>
      <c r="K125" s="153"/>
      <c r="L125" s="153"/>
      <c r="M125" s="153"/>
      <c r="N125" s="162"/>
      <c r="O125" s="162"/>
    </row>
    <row r="126" spans="2:15 16382:16382" s="150" customFormat="1" ht="12" thickBot="1" x14ac:dyDescent="0.3">
      <c r="C126" s="154"/>
      <c r="F126" s="155"/>
      <c r="G126" s="155"/>
      <c r="H126" s="155"/>
      <c r="I126" s="155"/>
      <c r="J126" s="153"/>
      <c r="K126" s="153"/>
      <c r="L126" s="153"/>
      <c r="M126" s="153"/>
      <c r="N126" s="162"/>
      <c r="O126" s="162"/>
    </row>
    <row r="127" spans="2:15 16382:16382" ht="28.5" customHeight="1" thickBot="1" x14ac:dyDescent="0.3">
      <c r="B127" s="110" t="s">
        <v>417</v>
      </c>
      <c r="C127" s="111" t="s">
        <v>418</v>
      </c>
      <c r="D127" s="111" t="s">
        <v>419</v>
      </c>
      <c r="E127" s="110" t="s">
        <v>420</v>
      </c>
      <c r="F127" s="112" t="s">
        <v>572</v>
      </c>
      <c r="G127" s="112" t="s">
        <v>422</v>
      </c>
      <c r="H127" s="112" t="s">
        <v>423</v>
      </c>
      <c r="I127" s="113" t="s">
        <v>424</v>
      </c>
      <c r="J127" s="114" t="s">
        <v>425</v>
      </c>
      <c r="K127" s="114" t="s">
        <v>3</v>
      </c>
      <c r="L127" s="114" t="s">
        <v>573</v>
      </c>
      <c r="M127" s="114" t="s">
        <v>574</v>
      </c>
    </row>
    <row r="128" spans="2:15 16382:16382" s="2" customFormat="1" ht="15.75" customHeight="1" x14ac:dyDescent="0.25">
      <c r="B128" s="180" t="s">
        <v>743</v>
      </c>
      <c r="C128" s="181"/>
      <c r="D128" s="181"/>
      <c r="E128" s="181"/>
      <c r="F128" s="50" t="s">
        <v>427</v>
      </c>
      <c r="G128" s="215" t="s">
        <v>743</v>
      </c>
      <c r="H128" s="216"/>
      <c r="I128" s="51" t="s">
        <v>427</v>
      </c>
      <c r="J128" s="141"/>
      <c r="K128" s="142"/>
      <c r="L128" s="142"/>
      <c r="M128" s="143" t="s">
        <v>680</v>
      </c>
      <c r="N128" s="162"/>
      <c r="O128" s="162"/>
      <c r="XFB128" s="1"/>
    </row>
    <row r="129" spans="2:15 16382:16382" ht="26.25" customHeight="1" x14ac:dyDescent="0.25">
      <c r="B129" s="19">
        <v>1</v>
      </c>
      <c r="C129" s="35" t="s">
        <v>1033</v>
      </c>
      <c r="D129" s="19" t="s">
        <v>551</v>
      </c>
      <c r="E129" s="19" t="s">
        <v>382</v>
      </c>
      <c r="F129" s="20">
        <v>230.63</v>
      </c>
      <c r="G129" s="20" t="s">
        <v>582</v>
      </c>
      <c r="H129" s="20" t="s">
        <v>186</v>
      </c>
      <c r="I129" s="20">
        <v>72.88</v>
      </c>
      <c r="J129" s="22">
        <v>0</v>
      </c>
      <c r="K129" s="22">
        <v>0</v>
      </c>
      <c r="L129" s="22">
        <v>0</v>
      </c>
      <c r="M129" s="56">
        <f t="shared" ref="M129:M130" si="10">SUM(J129:L129)</f>
        <v>0</v>
      </c>
    </row>
    <row r="130" spans="2:15 16382:16382" ht="28.5" customHeight="1" x14ac:dyDescent="0.25">
      <c r="B130" s="19">
        <v>2</v>
      </c>
      <c r="C130" s="35" t="s">
        <v>840</v>
      </c>
      <c r="D130" s="19" t="s">
        <v>551</v>
      </c>
      <c r="E130" s="20" t="s">
        <v>47</v>
      </c>
      <c r="F130" s="20">
        <v>540</v>
      </c>
      <c r="G130" s="20" t="s">
        <v>14</v>
      </c>
      <c r="H130" s="20" t="s">
        <v>10</v>
      </c>
      <c r="I130" s="20">
        <v>243</v>
      </c>
      <c r="J130" s="22">
        <v>0</v>
      </c>
      <c r="K130" s="22">
        <v>0</v>
      </c>
      <c r="L130" s="22">
        <v>0</v>
      </c>
      <c r="M130" s="56">
        <f t="shared" si="10"/>
        <v>0</v>
      </c>
    </row>
    <row r="131" spans="2:15 16382:16382" ht="12" thickBot="1" x14ac:dyDescent="0.3"/>
    <row r="132" spans="2:15 16382:16382" s="2" customFormat="1" ht="22.5" customHeight="1" thickBot="1" x14ac:dyDescent="0.3">
      <c r="D132" s="219" t="s">
        <v>551</v>
      </c>
      <c r="E132" s="221"/>
      <c r="F132" s="224" t="s">
        <v>4</v>
      </c>
      <c r="G132" s="225"/>
      <c r="H132" s="226"/>
      <c r="I132" s="59" t="s">
        <v>903</v>
      </c>
      <c r="J132" s="77">
        <f t="shared" ref="J132:L132" si="11">SUM(J129:J131)</f>
        <v>0</v>
      </c>
      <c r="K132" s="77">
        <f t="shared" si="11"/>
        <v>0</v>
      </c>
      <c r="L132" s="77">
        <f t="shared" si="11"/>
        <v>0</v>
      </c>
      <c r="M132" s="77">
        <f>SUM(M129:M131)</f>
        <v>0</v>
      </c>
      <c r="N132" s="163">
        <f>SUM(J132:L132)</f>
        <v>0</v>
      </c>
      <c r="O132" s="162" t="b">
        <f>M132=N132</f>
        <v>1</v>
      </c>
      <c r="XFB132" s="1"/>
    </row>
    <row r="133" spans="2:15 16382:16382" s="150" customFormat="1" x14ac:dyDescent="0.25">
      <c r="C133" s="154"/>
      <c r="F133" s="155"/>
      <c r="G133" s="155"/>
      <c r="H133" s="155"/>
      <c r="I133" s="155"/>
      <c r="J133" s="153"/>
      <c r="K133" s="153">
        <f>SUM(K132:L132)</f>
        <v>0</v>
      </c>
      <c r="L133" s="153"/>
      <c r="M133" s="153"/>
      <c r="N133" s="162"/>
      <c r="O133" s="162"/>
    </row>
    <row r="134" spans="2:15 16382:16382" s="150" customFormat="1" x14ac:dyDescent="0.25">
      <c r="C134" s="154"/>
      <c r="F134" s="155"/>
      <c r="G134" s="155"/>
      <c r="H134" s="155"/>
      <c r="I134" s="155"/>
      <c r="J134" s="153"/>
      <c r="K134" s="153"/>
      <c r="L134" s="153"/>
      <c r="M134" s="153"/>
      <c r="N134" s="162"/>
      <c r="O134" s="162"/>
    </row>
    <row r="135" spans="2:15 16382:16382" s="150" customFormat="1" x14ac:dyDescent="0.25">
      <c r="C135" s="154"/>
      <c r="F135" s="155"/>
      <c r="G135" s="155"/>
      <c r="H135" s="155"/>
      <c r="I135" s="155"/>
      <c r="J135" s="153"/>
      <c r="K135" s="153"/>
      <c r="L135" s="153"/>
      <c r="M135" s="153"/>
      <c r="N135" s="162"/>
      <c r="O135" s="162"/>
    </row>
    <row r="136" spans="2:15 16382:16382" s="150" customFormat="1" ht="12" thickBot="1" x14ac:dyDescent="0.3">
      <c r="C136" s="154"/>
      <c r="F136" s="155"/>
      <c r="G136" s="155"/>
      <c r="H136" s="155"/>
      <c r="I136" s="155"/>
      <c r="J136" s="153"/>
      <c r="K136" s="153"/>
      <c r="L136" s="153"/>
      <c r="M136" s="153"/>
      <c r="N136" s="162"/>
      <c r="O136" s="162"/>
    </row>
    <row r="137" spans="2:15 16382:16382" ht="28.5" customHeight="1" thickBot="1" x14ac:dyDescent="0.3">
      <c r="B137" s="110" t="s">
        <v>417</v>
      </c>
      <c r="C137" s="111" t="s">
        <v>418</v>
      </c>
      <c r="D137" s="111" t="s">
        <v>419</v>
      </c>
      <c r="E137" s="110" t="s">
        <v>420</v>
      </c>
      <c r="F137" s="112" t="s">
        <v>572</v>
      </c>
      <c r="G137" s="112" t="s">
        <v>422</v>
      </c>
      <c r="H137" s="112" t="s">
        <v>423</v>
      </c>
      <c r="I137" s="113" t="s">
        <v>424</v>
      </c>
      <c r="J137" s="114" t="s">
        <v>425</v>
      </c>
      <c r="K137" s="114" t="s">
        <v>3</v>
      </c>
      <c r="L137" s="114" t="s">
        <v>573</v>
      </c>
      <c r="M137" s="114" t="s">
        <v>574</v>
      </c>
    </row>
    <row r="138" spans="2:15 16382:16382" s="2" customFormat="1" ht="15.75" customHeight="1" x14ac:dyDescent="0.25">
      <c r="B138" s="180" t="s">
        <v>743</v>
      </c>
      <c r="C138" s="181"/>
      <c r="D138" s="181"/>
      <c r="E138" s="181"/>
      <c r="F138" s="50" t="s">
        <v>427</v>
      </c>
      <c r="G138" s="215" t="s">
        <v>743</v>
      </c>
      <c r="H138" s="216"/>
      <c r="I138" s="51" t="s">
        <v>427</v>
      </c>
      <c r="J138" s="141"/>
      <c r="K138" s="142"/>
      <c r="L138" s="142"/>
      <c r="M138" s="143" t="s">
        <v>680</v>
      </c>
      <c r="N138" s="162"/>
      <c r="O138" s="162"/>
      <c r="XFB138" s="1"/>
    </row>
    <row r="139" spans="2:15 16382:16382" ht="25.5" customHeight="1" x14ac:dyDescent="0.25">
      <c r="B139" s="19">
        <v>1</v>
      </c>
      <c r="C139" s="35" t="s">
        <v>841</v>
      </c>
      <c r="D139" s="19" t="s">
        <v>501</v>
      </c>
      <c r="E139" s="19" t="s">
        <v>384</v>
      </c>
      <c r="F139" s="20">
        <v>50</v>
      </c>
      <c r="G139" s="20" t="s">
        <v>575</v>
      </c>
      <c r="H139" s="20" t="s">
        <v>1</v>
      </c>
      <c r="I139" s="20">
        <v>50</v>
      </c>
      <c r="J139" s="22">
        <v>5000000</v>
      </c>
      <c r="K139" s="22">
        <v>19140361.293962471</v>
      </c>
      <c r="L139" s="22">
        <v>16538049.48685945</v>
      </c>
      <c r="M139" s="56">
        <f t="shared" ref="M139:M142" si="12">SUM(J139:L139)</f>
        <v>40678410.780821919</v>
      </c>
    </row>
    <row r="140" spans="2:15 16382:16382" ht="22.5" customHeight="1" x14ac:dyDescent="0.25">
      <c r="B140" s="165">
        <v>2</v>
      </c>
      <c r="C140" s="169" t="s">
        <v>842</v>
      </c>
      <c r="D140" s="165" t="s">
        <v>501</v>
      </c>
      <c r="E140" s="19" t="s">
        <v>28</v>
      </c>
      <c r="F140" s="178">
        <v>188.91</v>
      </c>
      <c r="G140" s="20" t="s">
        <v>29</v>
      </c>
      <c r="H140" s="20" t="s">
        <v>1</v>
      </c>
      <c r="I140" s="20">
        <v>118.3</v>
      </c>
      <c r="J140" s="22">
        <v>11830000.000000002</v>
      </c>
      <c r="K140" s="22">
        <v>8972408.6136986297</v>
      </c>
      <c r="L140" s="22">
        <v>9988489.8246575352</v>
      </c>
      <c r="M140" s="56">
        <f t="shared" si="12"/>
        <v>30790898.438356169</v>
      </c>
    </row>
    <row r="141" spans="2:15 16382:16382" ht="22.5" customHeight="1" x14ac:dyDescent="0.25">
      <c r="B141" s="166"/>
      <c r="C141" s="170"/>
      <c r="D141" s="166"/>
      <c r="E141" s="19" t="s">
        <v>30</v>
      </c>
      <c r="F141" s="179"/>
      <c r="G141" s="20" t="s">
        <v>31</v>
      </c>
      <c r="H141" s="20" t="s">
        <v>10</v>
      </c>
      <c r="I141" s="20">
        <v>70.61</v>
      </c>
      <c r="J141" s="22">
        <v>7061000</v>
      </c>
      <c r="K141" s="22">
        <v>4904669.8102615885</v>
      </c>
      <c r="L141" s="22">
        <v>5343802.6417932063</v>
      </c>
      <c r="M141" s="56">
        <f t="shared" si="12"/>
        <v>17309472.452054795</v>
      </c>
    </row>
    <row r="142" spans="2:15 16382:16382" ht="26.25" customHeight="1" x14ac:dyDescent="0.25">
      <c r="B142" s="19">
        <v>3</v>
      </c>
      <c r="C142" s="35" t="s">
        <v>843</v>
      </c>
      <c r="D142" s="19" t="s">
        <v>501</v>
      </c>
      <c r="E142" s="19" t="s">
        <v>32</v>
      </c>
      <c r="F142" s="20">
        <v>540</v>
      </c>
      <c r="G142" s="20" t="s">
        <v>578</v>
      </c>
      <c r="H142" s="20" t="s">
        <v>10</v>
      </c>
      <c r="I142" s="20">
        <v>299.88</v>
      </c>
      <c r="J142" s="22">
        <v>8968392.0890410971</v>
      </c>
      <c r="K142" s="22">
        <v>3167456.1616738602</v>
      </c>
      <c r="L142" s="22">
        <v>1707864.4684631261</v>
      </c>
      <c r="M142" s="56">
        <f t="shared" si="12"/>
        <v>13843712.719178084</v>
      </c>
    </row>
    <row r="143" spans="2:15 16382:16382" ht="22.5" customHeight="1" x14ac:dyDescent="0.25">
      <c r="B143" s="171">
        <v>4</v>
      </c>
      <c r="C143" s="227" t="s">
        <v>844</v>
      </c>
      <c r="D143" s="165" t="s">
        <v>501</v>
      </c>
      <c r="E143" s="19" t="s">
        <v>0</v>
      </c>
      <c r="F143" s="178">
        <v>540</v>
      </c>
      <c r="G143" s="20" t="s">
        <v>2</v>
      </c>
      <c r="H143" s="20" t="s">
        <v>1</v>
      </c>
      <c r="I143" s="20">
        <v>305.55</v>
      </c>
      <c r="J143" s="22">
        <v>0</v>
      </c>
      <c r="K143" s="22">
        <v>0</v>
      </c>
      <c r="L143" s="22">
        <v>0</v>
      </c>
      <c r="M143" s="56">
        <f>SUM(J143:L143)</f>
        <v>0</v>
      </c>
    </row>
    <row r="144" spans="2:15 16382:16382" ht="22.5" customHeight="1" x14ac:dyDescent="0.25">
      <c r="B144" s="171"/>
      <c r="C144" s="227"/>
      <c r="D144" s="166"/>
      <c r="E144" s="19" t="s">
        <v>6</v>
      </c>
      <c r="F144" s="179"/>
      <c r="G144" s="20" t="s">
        <v>7</v>
      </c>
      <c r="H144" s="20" t="s">
        <v>10</v>
      </c>
      <c r="I144" s="20">
        <v>234.45</v>
      </c>
      <c r="J144" s="22">
        <v>0</v>
      </c>
      <c r="K144" s="22">
        <v>0</v>
      </c>
      <c r="L144" s="22">
        <v>0</v>
      </c>
      <c r="M144" s="56">
        <f>SUM(J144:L144)</f>
        <v>0</v>
      </c>
    </row>
    <row r="145" spans="2:15 16382:16382" ht="12" thickBot="1" x14ac:dyDescent="0.3"/>
    <row r="146" spans="2:15 16382:16382" s="2" customFormat="1" ht="22.5" customHeight="1" thickBot="1" x14ac:dyDescent="0.3">
      <c r="D146" s="219" t="s">
        <v>501</v>
      </c>
      <c r="E146" s="221"/>
      <c r="F146" s="224" t="s">
        <v>4</v>
      </c>
      <c r="G146" s="225"/>
      <c r="H146" s="226"/>
      <c r="I146" s="59" t="s">
        <v>903</v>
      </c>
      <c r="J146" s="77">
        <f>SUM(J139:J145)</f>
        <v>32859392.089041099</v>
      </c>
      <c r="K146" s="77">
        <f t="shared" ref="K146:L146" si="13">SUM(K139:K145)</f>
        <v>36184895.879596554</v>
      </c>
      <c r="L146" s="77">
        <f t="shared" si="13"/>
        <v>33578206.421773314</v>
      </c>
      <c r="M146" s="77">
        <f>SUM(M139:M145)</f>
        <v>102622494.39041096</v>
      </c>
      <c r="N146" s="163">
        <f>SUM(J146:L146)</f>
        <v>102622494.39041096</v>
      </c>
      <c r="O146" s="162" t="b">
        <f>M146=N146</f>
        <v>1</v>
      </c>
      <c r="XFB146" s="1"/>
    </row>
    <row r="147" spans="2:15 16382:16382" s="150" customFormat="1" x14ac:dyDescent="0.25">
      <c r="C147" s="154"/>
      <c r="F147" s="155"/>
      <c r="G147" s="155"/>
      <c r="H147" s="155"/>
      <c r="I147" s="155"/>
      <c r="J147" s="153"/>
      <c r="K147" s="153">
        <f>SUM(K146:L146)</f>
        <v>69763102.301369876</v>
      </c>
      <c r="L147" s="153"/>
      <c r="M147" s="153"/>
      <c r="N147" s="162"/>
      <c r="O147" s="162"/>
    </row>
    <row r="148" spans="2:15 16382:16382" s="150" customFormat="1" x14ac:dyDescent="0.25">
      <c r="C148" s="154"/>
      <c r="F148" s="155"/>
      <c r="G148" s="155"/>
      <c r="H148" s="155"/>
      <c r="I148" s="155"/>
      <c r="J148" s="153"/>
      <c r="K148" s="153"/>
      <c r="L148" s="153"/>
      <c r="M148" s="153"/>
      <c r="N148" s="162"/>
      <c r="O148" s="162"/>
    </row>
    <row r="149" spans="2:15 16382:16382" s="150" customFormat="1" x14ac:dyDescent="0.25">
      <c r="C149" s="154"/>
      <c r="F149" s="155"/>
      <c r="G149" s="155"/>
      <c r="H149" s="155"/>
      <c r="I149" s="155"/>
      <c r="J149" s="153"/>
      <c r="K149" s="153"/>
      <c r="L149" s="153"/>
      <c r="M149" s="153"/>
      <c r="N149" s="162"/>
      <c r="O149" s="162"/>
    </row>
    <row r="150" spans="2:15 16382:16382" s="150" customFormat="1" ht="12" thickBot="1" x14ac:dyDescent="0.3">
      <c r="C150" s="154"/>
      <c r="F150" s="155"/>
      <c r="G150" s="155"/>
      <c r="H150" s="155"/>
      <c r="I150" s="155"/>
      <c r="J150" s="153"/>
      <c r="K150" s="153"/>
      <c r="L150" s="153"/>
      <c r="M150" s="153"/>
      <c r="N150" s="162"/>
      <c r="O150" s="162"/>
    </row>
    <row r="151" spans="2:15 16382:16382" ht="28.5" customHeight="1" thickBot="1" x14ac:dyDescent="0.3">
      <c r="B151" s="110" t="s">
        <v>417</v>
      </c>
      <c r="C151" s="111" t="s">
        <v>418</v>
      </c>
      <c r="D151" s="111" t="s">
        <v>419</v>
      </c>
      <c r="E151" s="110" t="s">
        <v>420</v>
      </c>
      <c r="F151" s="112" t="s">
        <v>572</v>
      </c>
      <c r="G151" s="112" t="s">
        <v>422</v>
      </c>
      <c r="H151" s="112" t="s">
        <v>423</v>
      </c>
      <c r="I151" s="113" t="s">
        <v>424</v>
      </c>
      <c r="J151" s="114" t="s">
        <v>425</v>
      </c>
      <c r="K151" s="114" t="s">
        <v>3</v>
      </c>
      <c r="L151" s="114" t="s">
        <v>573</v>
      </c>
      <c r="M151" s="114" t="s">
        <v>574</v>
      </c>
    </row>
    <row r="152" spans="2:15 16382:16382" s="2" customFormat="1" ht="15.75" customHeight="1" x14ac:dyDescent="0.25">
      <c r="B152" s="180" t="s">
        <v>743</v>
      </c>
      <c r="C152" s="181"/>
      <c r="D152" s="181"/>
      <c r="E152" s="181"/>
      <c r="F152" s="50" t="s">
        <v>427</v>
      </c>
      <c r="G152" s="215" t="s">
        <v>743</v>
      </c>
      <c r="H152" s="216"/>
      <c r="I152" s="51" t="s">
        <v>427</v>
      </c>
      <c r="J152" s="141"/>
      <c r="K152" s="142"/>
      <c r="L152" s="142"/>
      <c r="M152" s="143" t="s">
        <v>680</v>
      </c>
      <c r="N152" s="162"/>
      <c r="O152" s="162"/>
      <c r="XFB152" s="1"/>
    </row>
    <row r="153" spans="2:15 16382:16382" ht="22.5" customHeight="1" x14ac:dyDescent="0.25">
      <c r="B153" s="171">
        <v>1</v>
      </c>
      <c r="C153" s="223" t="s">
        <v>845</v>
      </c>
      <c r="D153" s="171" t="s">
        <v>550</v>
      </c>
      <c r="E153" s="19" t="s">
        <v>8</v>
      </c>
      <c r="F153" s="178">
        <v>540</v>
      </c>
      <c r="G153" s="20" t="s">
        <v>2</v>
      </c>
      <c r="H153" s="20" t="s">
        <v>1</v>
      </c>
      <c r="I153" s="20">
        <v>302.06</v>
      </c>
      <c r="J153" s="22">
        <v>0</v>
      </c>
      <c r="K153" s="22">
        <v>-1.1439293952633257E-3</v>
      </c>
      <c r="L153" s="22">
        <v>1.1439293952633257E-3</v>
      </c>
      <c r="M153" s="56">
        <f>SUM(J153:L153)</f>
        <v>0</v>
      </c>
    </row>
    <row r="154" spans="2:15 16382:16382" ht="22.5" customHeight="1" x14ac:dyDescent="0.25">
      <c r="B154" s="171"/>
      <c r="C154" s="223"/>
      <c r="D154" s="171"/>
      <c r="E154" s="19" t="s">
        <v>9</v>
      </c>
      <c r="F154" s="179"/>
      <c r="G154" s="20" t="s">
        <v>7</v>
      </c>
      <c r="H154" s="20" t="s">
        <v>10</v>
      </c>
      <c r="I154" s="20">
        <v>237.94</v>
      </c>
      <c r="J154" s="22">
        <v>0</v>
      </c>
      <c r="K154" s="22">
        <v>0</v>
      </c>
      <c r="L154" s="22">
        <v>0</v>
      </c>
      <c r="M154" s="56">
        <f>SUM(J154:L154)</f>
        <v>0</v>
      </c>
    </row>
    <row r="155" spans="2:15 16382:16382" ht="12" thickBot="1" x14ac:dyDescent="0.3"/>
    <row r="156" spans="2:15 16382:16382" s="2" customFormat="1" ht="22.5" customHeight="1" thickBot="1" x14ac:dyDescent="0.3">
      <c r="D156" s="219" t="s">
        <v>550</v>
      </c>
      <c r="E156" s="221"/>
      <c r="F156" s="224" t="s">
        <v>4</v>
      </c>
      <c r="G156" s="225"/>
      <c r="H156" s="226"/>
      <c r="I156" s="59" t="s">
        <v>903</v>
      </c>
      <c r="J156" s="77">
        <f t="shared" ref="J156:L156" si="14">SUM(J153:J155)</f>
        <v>0</v>
      </c>
      <c r="K156" s="77">
        <f t="shared" si="14"/>
        <v>-1.1439293952633257E-3</v>
      </c>
      <c r="L156" s="77">
        <f t="shared" si="14"/>
        <v>1.1439293952633257E-3</v>
      </c>
      <c r="M156" s="77">
        <f>SUM(M153:M155)</f>
        <v>0</v>
      </c>
      <c r="N156" s="163">
        <f>SUM(J156:L156)</f>
        <v>0</v>
      </c>
      <c r="O156" s="162" t="b">
        <f>M156=N156</f>
        <v>1</v>
      </c>
      <c r="XFB156" s="1"/>
    </row>
    <row r="157" spans="2:15 16382:16382" s="150" customFormat="1" x14ac:dyDescent="0.25">
      <c r="C157" s="154"/>
      <c r="F157" s="155"/>
      <c r="J157" s="153"/>
      <c r="K157" s="153">
        <f>SUM(K156:L156)</f>
        <v>0</v>
      </c>
      <c r="L157" s="153"/>
      <c r="M157" s="153"/>
      <c r="N157" s="162"/>
      <c r="O157" s="162"/>
    </row>
    <row r="158" spans="2:15 16382:16382" s="150" customFormat="1" x14ac:dyDescent="0.25">
      <c r="C158" s="154"/>
      <c r="F158" s="155"/>
      <c r="J158" s="153"/>
      <c r="K158" s="153"/>
      <c r="L158" s="153"/>
      <c r="M158" s="153"/>
      <c r="N158" s="162"/>
      <c r="O158" s="162"/>
    </row>
    <row r="159" spans="2:15 16382:16382" s="150" customFormat="1" x14ac:dyDescent="0.25">
      <c r="C159" s="154"/>
      <c r="F159" s="155"/>
      <c r="J159" s="153"/>
      <c r="K159" s="153"/>
      <c r="L159" s="153"/>
      <c r="M159" s="153"/>
      <c r="N159" s="162"/>
      <c r="O159" s="162"/>
    </row>
    <row r="160" spans="2:15 16382:16382" s="150" customFormat="1" ht="12" thickBot="1" x14ac:dyDescent="0.3">
      <c r="C160" s="154"/>
      <c r="F160" s="155"/>
      <c r="J160" s="153"/>
      <c r="K160" s="153"/>
      <c r="L160" s="153"/>
      <c r="M160" s="153"/>
      <c r="N160" s="162"/>
      <c r="O160" s="162"/>
    </row>
    <row r="161" spans="3:15 16382:16382" s="2" customFormat="1" ht="22.5" customHeight="1" thickBot="1" x14ac:dyDescent="0.3">
      <c r="C161" s="228" t="s">
        <v>26</v>
      </c>
      <c r="D161" s="229"/>
      <c r="E161" s="230"/>
      <c r="F161" s="219" t="s">
        <v>619</v>
      </c>
      <c r="G161" s="220"/>
      <c r="H161" s="221"/>
      <c r="I161" s="59" t="s">
        <v>903</v>
      </c>
      <c r="J161" s="77">
        <f>SUM(J12+J24+J37+J46+J58+J97+J112+J122+J132+J146+J156)</f>
        <v>487195623.66060263</v>
      </c>
      <c r="K161" s="77">
        <f>SUM(K12+K24+K37+K46+K58+K97+K112+K122+K132+K146+K156)</f>
        <v>518726863.20053267</v>
      </c>
      <c r="L161" s="77">
        <f>SUM(L12+L24+L37+L46+L58+L97+L112+L122+L132+L146+L156)</f>
        <v>428971217.16761804</v>
      </c>
      <c r="M161" s="77">
        <f>SUM(J161+K162)</f>
        <v>1434893704.0287533</v>
      </c>
      <c r="N161" s="162"/>
      <c r="O161" s="162"/>
      <c r="XFB161" s="1"/>
    </row>
    <row r="162" spans="3:15 16382:16382" s="2" customFormat="1" ht="22.5" customHeight="1" thickBot="1" x14ac:dyDescent="0.3">
      <c r="C162" s="231"/>
      <c r="D162" s="232"/>
      <c r="E162" s="233"/>
      <c r="F162" s="219" t="s">
        <v>679</v>
      </c>
      <c r="G162" s="220"/>
      <c r="H162" s="221"/>
      <c r="I162" s="205" t="s">
        <v>903</v>
      </c>
      <c r="J162" s="206"/>
      <c r="K162" s="106">
        <f>SUM(K161:L161)</f>
        <v>947698080.36815071</v>
      </c>
      <c r="L162" s="107"/>
      <c r="M162" s="79" t="s">
        <v>743</v>
      </c>
      <c r="N162" s="162"/>
      <c r="O162" s="162"/>
      <c r="XFB162" s="1"/>
    </row>
    <row r="209" x14ac:dyDescent="0.25"/>
    <row r="210" x14ac:dyDescent="0.25"/>
    <row r="211" x14ac:dyDescent="0.25"/>
    <row r="212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25">
    <mergeCell ref="G52:H52"/>
    <mergeCell ref="G64:H64"/>
    <mergeCell ref="G43:H43"/>
    <mergeCell ref="F20:F21"/>
    <mergeCell ref="F34:F35"/>
    <mergeCell ref="F46:H46"/>
    <mergeCell ref="F58:H58"/>
    <mergeCell ref="B2:M2"/>
    <mergeCell ref="F6:F7"/>
    <mergeCell ref="B9:B10"/>
    <mergeCell ref="C9:C10"/>
    <mergeCell ref="D9:D10"/>
    <mergeCell ref="F9:F10"/>
    <mergeCell ref="G5:H5"/>
    <mergeCell ref="C6:C8"/>
    <mergeCell ref="B6:B8"/>
    <mergeCell ref="D6:D8"/>
    <mergeCell ref="B5:E5"/>
    <mergeCell ref="B43:E43"/>
    <mergeCell ref="B52:E52"/>
    <mergeCell ref="B64:E64"/>
    <mergeCell ref="I162:J162"/>
    <mergeCell ref="C161:E162"/>
    <mergeCell ref="C20:C21"/>
    <mergeCell ref="D20:D21"/>
    <mergeCell ref="F24:H24"/>
    <mergeCell ref="C34:C35"/>
    <mergeCell ref="F12:H12"/>
    <mergeCell ref="F37:H37"/>
    <mergeCell ref="D34:D35"/>
    <mergeCell ref="B18:E18"/>
    <mergeCell ref="B30:E30"/>
    <mergeCell ref="B20:B21"/>
    <mergeCell ref="D12:E12"/>
    <mergeCell ref="D24:E24"/>
    <mergeCell ref="B34:B35"/>
    <mergeCell ref="D37:E37"/>
    <mergeCell ref="F83:F84"/>
    <mergeCell ref="F87:F88"/>
    <mergeCell ref="F85:F86"/>
    <mergeCell ref="F91:F93"/>
    <mergeCell ref="G18:H18"/>
    <mergeCell ref="G30:H30"/>
    <mergeCell ref="F73:F75"/>
    <mergeCell ref="F108:F109"/>
    <mergeCell ref="B103:E103"/>
    <mergeCell ref="B118:E118"/>
    <mergeCell ref="B128:E128"/>
    <mergeCell ref="D85:D86"/>
    <mergeCell ref="F94:F95"/>
    <mergeCell ref="D94:D95"/>
    <mergeCell ref="C94:C95"/>
    <mergeCell ref="F143:F144"/>
    <mergeCell ref="D140:D141"/>
    <mergeCell ref="B140:B141"/>
    <mergeCell ref="B104:B105"/>
    <mergeCell ref="B108:B110"/>
    <mergeCell ref="C143:C144"/>
    <mergeCell ref="D97:E97"/>
    <mergeCell ref="D112:E112"/>
    <mergeCell ref="B94:B95"/>
    <mergeCell ref="F104:F105"/>
    <mergeCell ref="B87:B90"/>
    <mergeCell ref="B85:B86"/>
    <mergeCell ref="D46:E46"/>
    <mergeCell ref="D58:E58"/>
    <mergeCell ref="C81:C82"/>
    <mergeCell ref="F162:H162"/>
    <mergeCell ref="F156:H156"/>
    <mergeCell ref="D156:E156"/>
    <mergeCell ref="B119:B120"/>
    <mergeCell ref="D87:D90"/>
    <mergeCell ref="C119:C120"/>
    <mergeCell ref="C104:C105"/>
    <mergeCell ref="C108:C110"/>
    <mergeCell ref="B143:B144"/>
    <mergeCell ref="F89:F90"/>
    <mergeCell ref="G103:H103"/>
    <mergeCell ref="D104:D105"/>
    <mergeCell ref="F119:F120"/>
    <mergeCell ref="F112:H112"/>
    <mergeCell ref="G118:H118"/>
    <mergeCell ref="C87:C90"/>
    <mergeCell ref="D91:D93"/>
    <mergeCell ref="G152:H152"/>
    <mergeCell ref="F122:H122"/>
    <mergeCell ref="F132:H132"/>
    <mergeCell ref="F146:H146"/>
    <mergeCell ref="B91:B93"/>
    <mergeCell ref="C83:C84"/>
    <mergeCell ref="C85:C86"/>
    <mergeCell ref="C55:C56"/>
    <mergeCell ref="F81:F82"/>
    <mergeCell ref="F79:F80"/>
    <mergeCell ref="F55:F56"/>
    <mergeCell ref="B81:B82"/>
    <mergeCell ref="B55:B56"/>
    <mergeCell ref="D55:D56"/>
    <mergeCell ref="C73:C75"/>
    <mergeCell ref="B73:B75"/>
    <mergeCell ref="D73:D75"/>
    <mergeCell ref="B152:E152"/>
    <mergeCell ref="C140:C141"/>
    <mergeCell ref="F161:H161"/>
    <mergeCell ref="D81:D82"/>
    <mergeCell ref="C79:C80"/>
    <mergeCell ref="B79:B80"/>
    <mergeCell ref="D79:D80"/>
    <mergeCell ref="B153:B154"/>
    <mergeCell ref="C153:C154"/>
    <mergeCell ref="D153:D154"/>
    <mergeCell ref="F153:F154"/>
    <mergeCell ref="B138:E138"/>
    <mergeCell ref="F97:H97"/>
    <mergeCell ref="D143:D144"/>
    <mergeCell ref="D132:E132"/>
    <mergeCell ref="D146:E146"/>
    <mergeCell ref="F140:F141"/>
    <mergeCell ref="G128:H128"/>
    <mergeCell ref="G138:H138"/>
    <mergeCell ref="D83:D84"/>
    <mergeCell ref="B83:B84"/>
    <mergeCell ref="D122:E122"/>
    <mergeCell ref="D119:D120"/>
    <mergeCell ref="C91:C93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 activeCell="F1" sqref="F1:F1048576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12" style="68" customWidth="1"/>
    <col min="5" max="5" width="8" style="68" customWidth="1"/>
    <col min="6" max="6" width="11.5703125" style="11" customWidth="1"/>
    <col min="7" max="7" width="10.7109375" style="11" customWidth="1"/>
    <col min="8" max="9" width="9.140625" style="11" customWidth="1"/>
    <col min="10" max="10" width="14.42578125" style="68" customWidth="1"/>
    <col min="11" max="11" width="15.42578125" style="68" customWidth="1"/>
    <col min="12" max="12" width="14.42578125" style="68" customWidth="1"/>
    <col min="13" max="13" width="15.85546875" style="68" customWidth="1"/>
    <col min="14" max="14" width="12.7109375" style="1" customWidth="1"/>
    <col min="15" max="15" width="4.85546875" style="1" customWidth="1"/>
    <col min="16" max="18" width="0" style="68" hidden="1" customWidth="1"/>
    <col min="19" max="16384" width="9.140625" style="68" hidden="1"/>
  </cols>
  <sheetData>
    <row r="1" spans="1:15" ht="9.75" customHeight="1" thickBot="1" x14ac:dyDescent="0.2"/>
    <row r="2" spans="1:15" ht="21.75" customHeight="1" thickBot="1" x14ac:dyDescent="0.3">
      <c r="B2" s="234" t="s">
        <v>1085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ht="9.75" customHeight="1" thickBot="1" x14ac:dyDescent="0.2">
      <c r="B3" s="2"/>
    </row>
    <row r="4" spans="1:15" ht="31.5" customHeight="1" thickBot="1" x14ac:dyDescent="0.2">
      <c r="B4" s="115" t="s">
        <v>417</v>
      </c>
      <c r="C4" s="116" t="s">
        <v>418</v>
      </c>
      <c r="D4" s="116" t="s">
        <v>419</v>
      </c>
      <c r="E4" s="115" t="s">
        <v>420</v>
      </c>
      <c r="F4" s="117" t="s">
        <v>572</v>
      </c>
      <c r="G4" s="117" t="s">
        <v>422</v>
      </c>
      <c r="H4" s="117" t="s">
        <v>423</v>
      </c>
      <c r="I4" s="117" t="s">
        <v>424</v>
      </c>
      <c r="J4" s="118" t="s">
        <v>425</v>
      </c>
      <c r="K4" s="118" t="s">
        <v>3</v>
      </c>
      <c r="L4" s="118" t="s">
        <v>573</v>
      </c>
      <c r="M4" s="118" t="s">
        <v>574</v>
      </c>
    </row>
    <row r="5" spans="1:15" s="2" customFormat="1" ht="15.75" customHeight="1" x14ac:dyDescent="0.25">
      <c r="B5" s="180" t="s">
        <v>743</v>
      </c>
      <c r="C5" s="181"/>
      <c r="D5" s="181"/>
      <c r="E5" s="181"/>
      <c r="F5" s="108" t="s">
        <v>427</v>
      </c>
      <c r="G5" s="189" t="s">
        <v>743</v>
      </c>
      <c r="H5" s="190"/>
      <c r="I5" s="109" t="s">
        <v>427</v>
      </c>
      <c r="J5" s="144"/>
      <c r="K5" s="145"/>
      <c r="L5" s="145"/>
      <c r="M5" s="146" t="s">
        <v>680</v>
      </c>
    </row>
    <row r="6" spans="1:15" ht="27.75" customHeight="1" x14ac:dyDescent="0.15">
      <c r="B6" s="28">
        <v>1</v>
      </c>
      <c r="C6" s="35" t="s">
        <v>748</v>
      </c>
      <c r="D6" s="28" t="s">
        <v>549</v>
      </c>
      <c r="E6" s="28" t="s">
        <v>144</v>
      </c>
      <c r="F6" s="36">
        <v>1619.51</v>
      </c>
      <c r="G6" s="34" t="s">
        <v>640</v>
      </c>
      <c r="H6" s="34" t="s">
        <v>1</v>
      </c>
      <c r="I6" s="36">
        <v>1619.51</v>
      </c>
      <c r="J6" s="30">
        <v>145755900</v>
      </c>
      <c r="K6" s="30">
        <v>111224830.33273971</v>
      </c>
      <c r="L6" s="30">
        <v>124988019.66726029</v>
      </c>
      <c r="M6" s="56">
        <f>SUM(J6:L6)</f>
        <v>381968750</v>
      </c>
    </row>
    <row r="7" spans="1:15" s="1" customFormat="1" ht="12" thickBot="1" x14ac:dyDescent="0.3">
      <c r="C7" s="4"/>
      <c r="F7" s="3"/>
      <c r="G7" s="3"/>
      <c r="H7" s="3"/>
      <c r="I7" s="3"/>
      <c r="J7" s="5"/>
      <c r="K7" s="5"/>
      <c r="L7" s="5"/>
      <c r="M7" s="5"/>
    </row>
    <row r="8" spans="1:15" s="2" customFormat="1" ht="22.5" customHeight="1" thickBot="1" x14ac:dyDescent="0.3">
      <c r="A8" s="1"/>
      <c r="C8" s="71"/>
      <c r="D8" s="242" t="s">
        <v>549</v>
      </c>
      <c r="E8" s="243"/>
      <c r="F8" s="247" t="s">
        <v>4</v>
      </c>
      <c r="G8" s="248"/>
      <c r="H8" s="249"/>
      <c r="I8" s="59" t="s">
        <v>903</v>
      </c>
      <c r="J8" s="78">
        <f t="shared" ref="J8:L8" si="0">SUM(J6:J7)</f>
        <v>145755900</v>
      </c>
      <c r="K8" s="78">
        <f t="shared" si="0"/>
        <v>111224830.33273971</v>
      </c>
      <c r="L8" s="78">
        <f t="shared" si="0"/>
        <v>124988019.66726029</v>
      </c>
      <c r="M8" s="78">
        <f>SUM(M6:M7)</f>
        <v>381968750</v>
      </c>
      <c r="N8" s="152">
        <f>SUM(J8:L8)</f>
        <v>381968750</v>
      </c>
      <c r="O8" s="151" t="b">
        <f>M8=N8</f>
        <v>1</v>
      </c>
    </row>
    <row r="9" spans="1:15" s="1" customFormat="1" x14ac:dyDescent="0.25">
      <c r="C9" s="4"/>
      <c r="F9" s="3"/>
      <c r="G9" s="3"/>
      <c r="H9" s="3"/>
      <c r="I9" s="3"/>
      <c r="J9" s="69"/>
      <c r="K9" s="153">
        <f>SUM(K8:L8)</f>
        <v>236212850</v>
      </c>
      <c r="L9" s="69"/>
      <c r="M9" s="69"/>
    </row>
    <row r="10" spans="1:15" s="1" customFormat="1" x14ac:dyDescent="0.25">
      <c r="C10" s="4"/>
      <c r="F10" s="3"/>
      <c r="G10" s="3"/>
      <c r="H10" s="3"/>
      <c r="I10" s="3"/>
      <c r="J10" s="69"/>
      <c r="K10" s="153"/>
      <c r="L10" s="69"/>
      <c r="M10" s="69"/>
    </row>
    <row r="11" spans="1:15" s="1" customFormat="1" x14ac:dyDescent="0.25">
      <c r="C11" s="4"/>
      <c r="F11" s="3"/>
      <c r="G11" s="3"/>
      <c r="H11" s="3"/>
      <c r="I11" s="3"/>
      <c r="J11" s="69"/>
      <c r="K11" s="69"/>
      <c r="L11" s="69"/>
      <c r="M11" s="69"/>
    </row>
    <row r="12" spans="1:15" s="1" customFormat="1" ht="12" thickBot="1" x14ac:dyDescent="0.3">
      <c r="C12" s="4"/>
      <c r="F12" s="3"/>
      <c r="G12" s="3"/>
      <c r="H12" s="3"/>
      <c r="I12" s="3"/>
      <c r="J12" s="69"/>
      <c r="K12" s="69"/>
      <c r="L12" s="69"/>
      <c r="M12" s="69"/>
    </row>
    <row r="13" spans="1:15" ht="31.5" customHeight="1" thickBot="1" x14ac:dyDescent="0.2">
      <c r="B13" s="115" t="s">
        <v>417</v>
      </c>
      <c r="C13" s="116" t="s">
        <v>418</v>
      </c>
      <c r="D13" s="116" t="s">
        <v>419</v>
      </c>
      <c r="E13" s="115" t="s">
        <v>420</v>
      </c>
      <c r="F13" s="117" t="s">
        <v>572</v>
      </c>
      <c r="G13" s="117" t="s">
        <v>422</v>
      </c>
      <c r="H13" s="117" t="s">
        <v>423</v>
      </c>
      <c r="I13" s="117" t="s">
        <v>424</v>
      </c>
      <c r="J13" s="118" t="s">
        <v>425</v>
      </c>
      <c r="K13" s="118" t="s">
        <v>3</v>
      </c>
      <c r="L13" s="118" t="s">
        <v>573</v>
      </c>
      <c r="M13" s="118" t="s">
        <v>574</v>
      </c>
    </row>
    <row r="14" spans="1:15" s="2" customFormat="1" ht="15.75" customHeight="1" x14ac:dyDescent="0.25">
      <c r="A14" s="1"/>
      <c r="B14" s="180" t="s">
        <v>743</v>
      </c>
      <c r="C14" s="181"/>
      <c r="D14" s="181"/>
      <c r="E14" s="181"/>
      <c r="F14" s="50" t="s">
        <v>427</v>
      </c>
      <c r="G14" s="215" t="s">
        <v>743</v>
      </c>
      <c r="H14" s="216"/>
      <c r="I14" s="51" t="s">
        <v>427</v>
      </c>
      <c r="J14" s="144"/>
      <c r="K14" s="145"/>
      <c r="L14" s="145"/>
      <c r="M14" s="146" t="s">
        <v>680</v>
      </c>
      <c r="N14" s="1"/>
      <c r="O14" s="1"/>
    </row>
    <row r="15" spans="1:15" ht="22.5" customHeight="1" x14ac:dyDescent="0.15">
      <c r="B15" s="185">
        <v>1</v>
      </c>
      <c r="C15" s="244" t="s">
        <v>847</v>
      </c>
      <c r="D15" s="185" t="s">
        <v>548</v>
      </c>
      <c r="E15" s="28" t="s">
        <v>142</v>
      </c>
      <c r="F15" s="263">
        <v>2884.8</v>
      </c>
      <c r="G15" s="34" t="s">
        <v>634</v>
      </c>
      <c r="H15" s="34" t="s">
        <v>1</v>
      </c>
      <c r="I15" s="36">
        <v>2561</v>
      </c>
      <c r="J15" s="30">
        <v>252257832</v>
      </c>
      <c r="K15" s="30">
        <v>189390985.63564384</v>
      </c>
      <c r="L15" s="30">
        <v>175759317.36435616</v>
      </c>
      <c r="M15" s="56">
        <f t="shared" ref="M15:M33" si="1">SUM(J15:L15)</f>
        <v>617408135</v>
      </c>
    </row>
    <row r="16" spans="1:15" ht="22.5" customHeight="1" x14ac:dyDescent="0.15">
      <c r="B16" s="186"/>
      <c r="C16" s="246"/>
      <c r="D16" s="186"/>
      <c r="E16" s="28" t="s">
        <v>143</v>
      </c>
      <c r="F16" s="252"/>
      <c r="G16" s="34" t="s">
        <v>643</v>
      </c>
      <c r="H16" s="34" t="s">
        <v>10</v>
      </c>
      <c r="I16" s="36">
        <v>323.51</v>
      </c>
      <c r="J16" s="30">
        <v>31214887.999999996</v>
      </c>
      <c r="K16" s="30">
        <v>21018094.998301376</v>
      </c>
      <c r="L16" s="30">
        <v>17895530.001698624</v>
      </c>
      <c r="M16" s="56">
        <f t="shared" si="1"/>
        <v>70128513</v>
      </c>
    </row>
    <row r="17" spans="1:15" ht="27.75" customHeight="1" x14ac:dyDescent="0.15">
      <c r="B17" s="28">
        <v>2</v>
      </c>
      <c r="C17" s="35" t="s">
        <v>1083</v>
      </c>
      <c r="D17" s="28" t="s">
        <v>548</v>
      </c>
      <c r="E17" s="28" t="s">
        <v>151</v>
      </c>
      <c r="F17" s="36">
        <v>1482</v>
      </c>
      <c r="G17" s="34" t="s">
        <v>642</v>
      </c>
      <c r="H17" s="34" t="s">
        <v>1</v>
      </c>
      <c r="I17" s="36">
        <v>1482</v>
      </c>
      <c r="J17" s="30">
        <v>0</v>
      </c>
      <c r="K17" s="30">
        <v>0</v>
      </c>
      <c r="L17" s="30">
        <v>0</v>
      </c>
      <c r="M17" s="56">
        <f>SUM(J17:L17)</f>
        <v>0</v>
      </c>
    </row>
    <row r="18" spans="1:15" ht="26.25" customHeight="1" x14ac:dyDescent="0.15">
      <c r="A18" s="2"/>
      <c r="B18" s="28">
        <v>3</v>
      </c>
      <c r="C18" s="35" t="s">
        <v>749</v>
      </c>
      <c r="D18" s="28" t="s">
        <v>548</v>
      </c>
      <c r="E18" s="28" t="s">
        <v>165</v>
      </c>
      <c r="F18" s="36">
        <v>3136.12</v>
      </c>
      <c r="G18" s="34" t="s">
        <v>644</v>
      </c>
      <c r="H18" s="34" t="s">
        <v>1</v>
      </c>
      <c r="I18" s="36">
        <v>3136.12</v>
      </c>
      <c r="J18" s="30">
        <v>0</v>
      </c>
      <c r="K18" s="30">
        <v>0</v>
      </c>
      <c r="L18" s="30">
        <v>0</v>
      </c>
      <c r="M18" s="56">
        <f>SUM(J18:L18)</f>
        <v>0</v>
      </c>
    </row>
    <row r="19" spans="1:15" ht="27" customHeight="1" x14ac:dyDescent="0.15">
      <c r="B19" s="28">
        <v>4</v>
      </c>
      <c r="C19" s="35" t="s">
        <v>779</v>
      </c>
      <c r="D19" s="28" t="s">
        <v>548</v>
      </c>
      <c r="E19" s="28" t="s">
        <v>166</v>
      </c>
      <c r="F19" s="36">
        <v>1860.89</v>
      </c>
      <c r="G19" s="34" t="s">
        <v>645</v>
      </c>
      <c r="H19" s="34" t="s">
        <v>1</v>
      </c>
      <c r="I19" s="36">
        <v>1860.89</v>
      </c>
      <c r="J19" s="30">
        <v>0</v>
      </c>
      <c r="K19" s="30">
        <v>0</v>
      </c>
      <c r="L19" s="30">
        <v>0</v>
      </c>
      <c r="M19" s="56">
        <f>SUM(J19:L19)</f>
        <v>0</v>
      </c>
    </row>
    <row r="20" spans="1:15" ht="26.25" customHeight="1" x14ac:dyDescent="0.15">
      <c r="B20" s="28">
        <v>5</v>
      </c>
      <c r="C20" s="35" t="s">
        <v>780</v>
      </c>
      <c r="D20" s="28" t="s">
        <v>548</v>
      </c>
      <c r="E20" s="28" t="s">
        <v>623</v>
      </c>
      <c r="F20" s="36">
        <v>724.86</v>
      </c>
      <c r="G20" s="34" t="s">
        <v>576</v>
      </c>
      <c r="H20" s="34" t="s">
        <v>1</v>
      </c>
      <c r="I20" s="36">
        <v>724.86</v>
      </c>
      <c r="J20" s="30">
        <v>72486000</v>
      </c>
      <c r="K20" s="30">
        <v>30914071.103061914</v>
      </c>
      <c r="L20" s="30">
        <v>3779218.0869380818</v>
      </c>
      <c r="M20" s="56">
        <f t="shared" si="1"/>
        <v>107179289.19</v>
      </c>
    </row>
    <row r="21" spans="1:15" ht="27" customHeight="1" x14ac:dyDescent="0.15">
      <c r="A21" s="2"/>
      <c r="B21" s="28">
        <v>6</v>
      </c>
      <c r="C21" s="35" t="s">
        <v>783</v>
      </c>
      <c r="D21" s="28" t="s">
        <v>548</v>
      </c>
      <c r="E21" s="28" t="s">
        <v>77</v>
      </c>
      <c r="F21" s="36">
        <v>631.89</v>
      </c>
      <c r="G21" s="34" t="s">
        <v>588</v>
      </c>
      <c r="H21" s="34" t="s">
        <v>1</v>
      </c>
      <c r="I21" s="36">
        <v>631.89</v>
      </c>
      <c r="J21" s="30">
        <v>0</v>
      </c>
      <c r="K21" s="30">
        <v>0</v>
      </c>
      <c r="L21" s="30">
        <v>0</v>
      </c>
      <c r="M21" s="56">
        <f>SUM(J21:L21)</f>
        <v>0</v>
      </c>
    </row>
    <row r="22" spans="1:15" ht="27.75" customHeight="1" x14ac:dyDescent="0.15">
      <c r="B22" s="28">
        <v>7</v>
      </c>
      <c r="C22" s="35" t="s">
        <v>1004</v>
      </c>
      <c r="D22" s="28" t="s">
        <v>548</v>
      </c>
      <c r="E22" s="28" t="s">
        <v>81</v>
      </c>
      <c r="F22" s="36">
        <v>2137.91</v>
      </c>
      <c r="G22" s="34" t="s">
        <v>604</v>
      </c>
      <c r="H22" s="34" t="s">
        <v>1</v>
      </c>
      <c r="I22" s="36">
        <v>2043.94</v>
      </c>
      <c r="J22" s="30">
        <v>0</v>
      </c>
      <c r="K22" s="30">
        <v>0</v>
      </c>
      <c r="L22" s="30">
        <v>0</v>
      </c>
      <c r="M22" s="56">
        <f>SUM(J22:L22)</f>
        <v>0</v>
      </c>
    </row>
    <row r="23" spans="1:15" ht="38.25" customHeight="1" x14ac:dyDescent="0.15">
      <c r="B23" s="28">
        <v>8</v>
      </c>
      <c r="C23" s="35" t="s">
        <v>784</v>
      </c>
      <c r="D23" s="28" t="s">
        <v>548</v>
      </c>
      <c r="E23" s="28" t="s">
        <v>83</v>
      </c>
      <c r="F23" s="36">
        <v>3128.2</v>
      </c>
      <c r="G23" s="34" t="s">
        <v>641</v>
      </c>
      <c r="H23" s="34" t="s">
        <v>1</v>
      </c>
      <c r="I23" s="36">
        <v>3128.2</v>
      </c>
      <c r="J23" s="30">
        <v>0</v>
      </c>
      <c r="K23" s="30">
        <v>0</v>
      </c>
      <c r="L23" s="30">
        <v>0</v>
      </c>
      <c r="M23" s="56">
        <f>SUM(J23:L23)</f>
        <v>0</v>
      </c>
    </row>
    <row r="24" spans="1:15" ht="22.5" customHeight="1" x14ac:dyDescent="0.15">
      <c r="A24" s="2"/>
      <c r="B24" s="185">
        <v>9</v>
      </c>
      <c r="C24" s="169" t="s">
        <v>1034</v>
      </c>
      <c r="D24" s="185" t="s">
        <v>548</v>
      </c>
      <c r="E24" s="28" t="s">
        <v>99</v>
      </c>
      <c r="F24" s="263">
        <v>1959.2</v>
      </c>
      <c r="G24" s="28" t="s">
        <v>691</v>
      </c>
      <c r="H24" s="28" t="s">
        <v>1</v>
      </c>
      <c r="I24" s="36">
        <v>979.6</v>
      </c>
      <c r="J24" s="30">
        <v>0</v>
      </c>
      <c r="K24" s="30">
        <v>0</v>
      </c>
      <c r="L24" s="30">
        <v>0</v>
      </c>
      <c r="M24" s="56">
        <f t="shared" si="1"/>
        <v>0</v>
      </c>
      <c r="N24" s="2"/>
      <c r="O24" s="2"/>
    </row>
    <row r="25" spans="1:15" ht="22.5" customHeight="1" x14ac:dyDescent="0.15">
      <c r="B25" s="186"/>
      <c r="C25" s="170"/>
      <c r="D25" s="186"/>
      <c r="E25" s="28" t="s">
        <v>100</v>
      </c>
      <c r="F25" s="252"/>
      <c r="G25" s="28" t="s">
        <v>689</v>
      </c>
      <c r="H25" s="28" t="s">
        <v>10</v>
      </c>
      <c r="I25" s="36">
        <v>979.6</v>
      </c>
      <c r="J25" s="30">
        <v>0</v>
      </c>
      <c r="K25" s="30">
        <v>0</v>
      </c>
      <c r="L25" s="30">
        <v>0</v>
      </c>
      <c r="M25" s="56">
        <f t="shared" si="1"/>
        <v>0</v>
      </c>
    </row>
    <row r="26" spans="1:15" ht="30" customHeight="1" x14ac:dyDescent="0.15">
      <c r="B26" s="28">
        <v>10</v>
      </c>
      <c r="C26" s="35" t="s">
        <v>751</v>
      </c>
      <c r="D26" s="28" t="s">
        <v>548</v>
      </c>
      <c r="E26" s="28" t="s">
        <v>106</v>
      </c>
      <c r="F26" s="36">
        <v>611.80999999999995</v>
      </c>
      <c r="G26" s="34" t="s">
        <v>646</v>
      </c>
      <c r="H26" s="34" t="s">
        <v>1</v>
      </c>
      <c r="I26" s="36">
        <v>611.80999999999995</v>
      </c>
      <c r="J26" s="30">
        <v>17434805.887671232</v>
      </c>
      <c r="K26" s="30">
        <v>785122.36781444924</v>
      </c>
      <c r="L26" s="30">
        <v>385386.63218555076</v>
      </c>
      <c r="M26" s="56">
        <f t="shared" si="1"/>
        <v>18605314.887671232</v>
      </c>
    </row>
    <row r="27" spans="1:15" ht="26.25" customHeight="1" x14ac:dyDescent="0.15">
      <c r="B27" s="28">
        <v>11</v>
      </c>
      <c r="C27" s="35" t="s">
        <v>788</v>
      </c>
      <c r="D27" s="28" t="s">
        <v>548</v>
      </c>
      <c r="E27" s="28" t="s">
        <v>128</v>
      </c>
      <c r="F27" s="36">
        <v>1852.81</v>
      </c>
      <c r="G27" s="34" t="s">
        <v>129</v>
      </c>
      <c r="H27" s="34" t="s">
        <v>1</v>
      </c>
      <c r="I27" s="36">
        <v>1852.81</v>
      </c>
      <c r="J27" s="30">
        <v>129696700.00000003</v>
      </c>
      <c r="K27" s="30">
        <v>29587130.584468577</v>
      </c>
      <c r="L27" s="30">
        <v>9824538.4407325275</v>
      </c>
      <c r="M27" s="56">
        <f t="shared" si="1"/>
        <v>169108369.02520114</v>
      </c>
    </row>
    <row r="28" spans="1:15" ht="22.5" customHeight="1" x14ac:dyDescent="0.15">
      <c r="B28" s="185">
        <v>12</v>
      </c>
      <c r="C28" s="169" t="s">
        <v>787</v>
      </c>
      <c r="D28" s="185" t="s">
        <v>548</v>
      </c>
      <c r="E28" s="28" t="s">
        <v>133</v>
      </c>
      <c r="F28" s="263">
        <v>6711.27</v>
      </c>
      <c r="G28" s="28" t="s">
        <v>134</v>
      </c>
      <c r="H28" s="28" t="s">
        <v>1</v>
      </c>
      <c r="I28" s="36">
        <v>3355.64</v>
      </c>
      <c r="J28" s="30">
        <v>33556350.613698624</v>
      </c>
      <c r="K28" s="30">
        <v>3115735.8415738787</v>
      </c>
      <c r="L28" s="30">
        <v>255304.41596036774</v>
      </c>
      <c r="M28" s="56">
        <f t="shared" si="1"/>
        <v>36927390.871232867</v>
      </c>
    </row>
    <row r="29" spans="1:15" ht="22.5" customHeight="1" x14ac:dyDescent="0.15">
      <c r="B29" s="186"/>
      <c r="C29" s="170"/>
      <c r="D29" s="186"/>
      <c r="E29" s="28" t="s">
        <v>135</v>
      </c>
      <c r="F29" s="252"/>
      <c r="G29" s="28" t="s">
        <v>647</v>
      </c>
      <c r="H29" s="28" t="s">
        <v>10</v>
      </c>
      <c r="I29" s="36">
        <v>3355.63</v>
      </c>
      <c r="J29" s="30">
        <v>33556350.10205479</v>
      </c>
      <c r="K29" s="30">
        <v>3797979.3553772196</v>
      </c>
      <c r="L29" s="30">
        <v>191353.1788693564</v>
      </c>
      <c r="M29" s="56">
        <f t="shared" si="1"/>
        <v>37545682.636301368</v>
      </c>
    </row>
    <row r="30" spans="1:15" ht="38.25" customHeight="1" x14ac:dyDescent="0.15">
      <c r="B30" s="28">
        <v>13</v>
      </c>
      <c r="C30" s="35" t="s">
        <v>782</v>
      </c>
      <c r="D30" s="28" t="s">
        <v>548</v>
      </c>
      <c r="E30" s="28" t="s">
        <v>136</v>
      </c>
      <c r="F30" s="36">
        <v>2600.7399999999998</v>
      </c>
      <c r="G30" s="28" t="s">
        <v>690</v>
      </c>
      <c r="H30" s="28" t="s">
        <v>1</v>
      </c>
      <c r="I30" s="36">
        <v>2600.7399999999998</v>
      </c>
      <c r="J30" s="30">
        <v>125135847.71090829</v>
      </c>
      <c r="K30" s="30">
        <v>13294866.906922378</v>
      </c>
      <c r="L30" s="30">
        <v>4689220.0658239461</v>
      </c>
      <c r="M30" s="56">
        <f t="shared" si="1"/>
        <v>143119934.68365461</v>
      </c>
    </row>
    <row r="31" spans="1:15" ht="22.5" customHeight="1" x14ac:dyDescent="0.15">
      <c r="B31" s="185">
        <v>14</v>
      </c>
      <c r="C31" s="169" t="s">
        <v>750</v>
      </c>
      <c r="D31" s="185" t="s">
        <v>548</v>
      </c>
      <c r="E31" s="28" t="s">
        <v>137</v>
      </c>
      <c r="F31" s="263">
        <v>2107.73</v>
      </c>
      <c r="G31" s="28" t="s">
        <v>648</v>
      </c>
      <c r="H31" s="28" t="s">
        <v>1</v>
      </c>
      <c r="I31" s="36">
        <v>6.6</v>
      </c>
      <c r="J31" s="30">
        <v>0</v>
      </c>
      <c r="K31" s="30">
        <v>0</v>
      </c>
      <c r="L31" s="30">
        <v>0</v>
      </c>
      <c r="M31" s="56">
        <f t="shared" si="1"/>
        <v>0</v>
      </c>
    </row>
    <row r="32" spans="1:15" ht="22.5" customHeight="1" x14ac:dyDescent="0.15">
      <c r="B32" s="191"/>
      <c r="C32" s="192"/>
      <c r="D32" s="191"/>
      <c r="E32" s="28" t="s">
        <v>138</v>
      </c>
      <c r="F32" s="251"/>
      <c r="G32" s="28" t="s">
        <v>649</v>
      </c>
      <c r="H32" s="28" t="s">
        <v>10</v>
      </c>
      <c r="I32" s="36">
        <v>1047.21</v>
      </c>
      <c r="J32" s="30">
        <v>0</v>
      </c>
      <c r="K32" s="30">
        <v>0</v>
      </c>
      <c r="L32" s="30">
        <v>0</v>
      </c>
      <c r="M32" s="56">
        <f t="shared" si="1"/>
        <v>0</v>
      </c>
    </row>
    <row r="33" spans="1:15" ht="22.5" customHeight="1" x14ac:dyDescent="0.15">
      <c r="B33" s="186"/>
      <c r="C33" s="170"/>
      <c r="D33" s="186"/>
      <c r="E33" s="28" t="s">
        <v>139</v>
      </c>
      <c r="F33" s="252"/>
      <c r="G33" s="28" t="s">
        <v>119</v>
      </c>
      <c r="H33" s="28" t="s">
        <v>186</v>
      </c>
      <c r="I33" s="36">
        <v>1053.8599999999999</v>
      </c>
      <c r="J33" s="30">
        <v>0</v>
      </c>
      <c r="K33" s="30">
        <v>0</v>
      </c>
      <c r="L33" s="30">
        <v>0</v>
      </c>
      <c r="M33" s="56">
        <f t="shared" si="1"/>
        <v>0</v>
      </c>
    </row>
    <row r="34" spans="1:15" ht="29.25" customHeight="1" x14ac:dyDescent="0.15">
      <c r="B34" s="28">
        <v>15</v>
      </c>
      <c r="C34" s="35" t="s">
        <v>752</v>
      </c>
      <c r="D34" s="28" t="s">
        <v>548</v>
      </c>
      <c r="E34" s="28" t="s">
        <v>630</v>
      </c>
      <c r="F34" s="36">
        <v>425.98</v>
      </c>
      <c r="G34" s="28" t="s">
        <v>650</v>
      </c>
      <c r="H34" s="28" t="s">
        <v>1</v>
      </c>
      <c r="I34" s="36">
        <v>425.98</v>
      </c>
      <c r="J34" s="30">
        <v>0</v>
      </c>
      <c r="K34" s="30">
        <v>0</v>
      </c>
      <c r="L34" s="30">
        <v>0</v>
      </c>
      <c r="M34" s="56">
        <f>SUM(J34:L34)</f>
        <v>0</v>
      </c>
    </row>
    <row r="35" spans="1:15" ht="24.75" customHeight="1" x14ac:dyDescent="0.15">
      <c r="B35" s="28">
        <v>16</v>
      </c>
      <c r="C35" s="35" t="s">
        <v>777</v>
      </c>
      <c r="D35" s="28" t="s">
        <v>548</v>
      </c>
      <c r="E35" s="28" t="s">
        <v>631</v>
      </c>
      <c r="F35" s="36">
        <v>1641.21</v>
      </c>
      <c r="G35" s="31" t="s">
        <v>684</v>
      </c>
      <c r="H35" s="28" t="s">
        <v>1</v>
      </c>
      <c r="I35" s="36">
        <v>1641.21</v>
      </c>
      <c r="J35" s="30">
        <v>0.43287671357393265</v>
      </c>
      <c r="K35" s="30">
        <v>-9.9590918625870801E-4</v>
      </c>
      <c r="L35" s="30">
        <v>9.9590918625870801E-4</v>
      </c>
      <c r="M35" s="56">
        <f>SUM(J35:L35)</f>
        <v>0.43287671357393265</v>
      </c>
    </row>
    <row r="36" spans="1:15" ht="22.5" customHeight="1" x14ac:dyDescent="0.15">
      <c r="A36" s="2"/>
      <c r="B36" s="185">
        <v>17</v>
      </c>
      <c r="C36" s="169" t="s">
        <v>846</v>
      </c>
      <c r="D36" s="185" t="s">
        <v>548</v>
      </c>
      <c r="E36" s="28" t="s">
        <v>167</v>
      </c>
      <c r="F36" s="263">
        <v>2877.11</v>
      </c>
      <c r="G36" s="31" t="s">
        <v>685</v>
      </c>
      <c r="H36" s="28" t="s">
        <v>1</v>
      </c>
      <c r="I36" s="36">
        <v>2741.57</v>
      </c>
      <c r="J36" s="30">
        <v>0.48444492369890213</v>
      </c>
      <c r="K36" s="30">
        <v>0</v>
      </c>
      <c r="L36" s="30">
        <v>0</v>
      </c>
      <c r="M36" s="56">
        <f>SUM(J36:L36)</f>
        <v>0.48444492369890213</v>
      </c>
      <c r="N36" s="2"/>
      <c r="O36" s="2"/>
    </row>
    <row r="37" spans="1:15" ht="22.5" customHeight="1" x14ac:dyDescent="0.15">
      <c r="B37" s="186"/>
      <c r="C37" s="170"/>
      <c r="D37" s="186"/>
      <c r="E37" s="28" t="s">
        <v>168</v>
      </c>
      <c r="F37" s="252"/>
      <c r="G37" s="31" t="s">
        <v>686</v>
      </c>
      <c r="H37" s="28" t="s">
        <v>10</v>
      </c>
      <c r="I37" s="36">
        <v>135.54</v>
      </c>
      <c r="J37" s="30">
        <v>0</v>
      </c>
      <c r="K37" s="30">
        <v>0</v>
      </c>
      <c r="L37" s="30">
        <v>0</v>
      </c>
      <c r="M37" s="56">
        <f>SUM(J37:L37)</f>
        <v>0</v>
      </c>
    </row>
    <row r="38" spans="1:15" ht="29.25" customHeight="1" x14ac:dyDescent="0.15">
      <c r="B38" s="28">
        <v>18</v>
      </c>
      <c r="C38" s="35" t="s">
        <v>785</v>
      </c>
      <c r="D38" s="28" t="s">
        <v>548</v>
      </c>
      <c r="E38" s="28" t="s">
        <v>175</v>
      </c>
      <c r="F38" s="36">
        <v>808.11</v>
      </c>
      <c r="G38" s="31" t="s">
        <v>716</v>
      </c>
      <c r="H38" s="28" t="s">
        <v>1</v>
      </c>
      <c r="I38" s="36">
        <v>808.11</v>
      </c>
      <c r="J38" s="30">
        <v>0</v>
      </c>
      <c r="K38" s="30">
        <v>0</v>
      </c>
      <c r="L38" s="30">
        <v>0</v>
      </c>
      <c r="M38" s="56">
        <f t="shared" ref="M38:M43" si="2">SUM(J38:L38)</f>
        <v>0</v>
      </c>
    </row>
    <row r="39" spans="1:15" ht="27" customHeight="1" x14ac:dyDescent="0.15">
      <c r="B39" s="28">
        <v>19</v>
      </c>
      <c r="C39" s="35" t="s">
        <v>786</v>
      </c>
      <c r="D39" s="28" t="s">
        <v>548</v>
      </c>
      <c r="E39" s="28" t="s">
        <v>176</v>
      </c>
      <c r="F39" s="36">
        <v>893.51</v>
      </c>
      <c r="G39" s="31" t="s">
        <v>683</v>
      </c>
      <c r="H39" s="28" t="s">
        <v>1</v>
      </c>
      <c r="I39" s="36">
        <v>893.51</v>
      </c>
      <c r="J39" s="30">
        <v>0</v>
      </c>
      <c r="K39" s="30">
        <v>0</v>
      </c>
      <c r="L39" s="30">
        <v>0</v>
      </c>
      <c r="M39" s="56">
        <f t="shared" si="2"/>
        <v>0</v>
      </c>
    </row>
    <row r="40" spans="1:15" ht="34.5" customHeight="1" x14ac:dyDescent="0.15">
      <c r="B40" s="32">
        <v>20</v>
      </c>
      <c r="C40" s="138" t="s">
        <v>1074</v>
      </c>
      <c r="D40" s="32" t="s">
        <v>548</v>
      </c>
      <c r="E40" s="32" t="s">
        <v>180</v>
      </c>
      <c r="F40" s="72">
        <v>2149.08</v>
      </c>
      <c r="G40" s="32" t="s">
        <v>719</v>
      </c>
      <c r="H40" s="32" t="s">
        <v>1</v>
      </c>
      <c r="I40" s="32">
        <v>2149.08</v>
      </c>
      <c r="J40" s="30">
        <v>0</v>
      </c>
      <c r="K40" s="30">
        <v>0</v>
      </c>
      <c r="L40" s="30">
        <v>0</v>
      </c>
      <c r="M40" s="56">
        <f t="shared" si="2"/>
        <v>0</v>
      </c>
    </row>
    <row r="41" spans="1:15" ht="27" customHeight="1" x14ac:dyDescent="0.15">
      <c r="B41" s="32">
        <v>21</v>
      </c>
      <c r="C41" s="138" t="s">
        <v>781</v>
      </c>
      <c r="D41" s="32" t="s">
        <v>548</v>
      </c>
      <c r="E41" s="32" t="s">
        <v>181</v>
      </c>
      <c r="F41" s="72">
        <v>711.17</v>
      </c>
      <c r="G41" s="32" t="s">
        <v>720</v>
      </c>
      <c r="H41" s="32" t="s">
        <v>1</v>
      </c>
      <c r="I41" s="32">
        <v>711.17</v>
      </c>
      <c r="J41" s="30">
        <v>0</v>
      </c>
      <c r="K41" s="30">
        <v>0</v>
      </c>
      <c r="L41" s="30">
        <v>0</v>
      </c>
      <c r="M41" s="56">
        <f t="shared" si="2"/>
        <v>0</v>
      </c>
    </row>
    <row r="42" spans="1:15" ht="22.5" customHeight="1" x14ac:dyDescent="0.15">
      <c r="A42" s="2"/>
      <c r="B42" s="239">
        <v>22</v>
      </c>
      <c r="C42" s="244" t="s">
        <v>1007</v>
      </c>
      <c r="D42" s="239" t="s">
        <v>548</v>
      </c>
      <c r="E42" s="32" t="s">
        <v>182</v>
      </c>
      <c r="F42" s="72">
        <v>1826.13</v>
      </c>
      <c r="G42" s="32" t="s">
        <v>721</v>
      </c>
      <c r="H42" s="32" t="s">
        <v>1</v>
      </c>
      <c r="I42" s="32">
        <v>1826.13</v>
      </c>
      <c r="J42" s="30">
        <v>0</v>
      </c>
      <c r="K42" s="30">
        <v>0</v>
      </c>
      <c r="L42" s="30">
        <v>0</v>
      </c>
      <c r="M42" s="56">
        <f t="shared" si="2"/>
        <v>0</v>
      </c>
      <c r="N42" s="2"/>
      <c r="O42" s="2"/>
    </row>
    <row r="43" spans="1:15" ht="22.5" customHeight="1" x14ac:dyDescent="0.15">
      <c r="B43" s="240"/>
      <c r="C43" s="245"/>
      <c r="D43" s="240"/>
      <c r="E43" s="32" t="s">
        <v>183</v>
      </c>
      <c r="F43" s="60">
        <v>958.2</v>
      </c>
      <c r="G43" s="32" t="s">
        <v>722</v>
      </c>
      <c r="H43" s="32" t="s">
        <v>10</v>
      </c>
      <c r="I43" s="32">
        <v>958.2</v>
      </c>
      <c r="J43" s="30">
        <v>0</v>
      </c>
      <c r="K43" s="30">
        <v>0</v>
      </c>
      <c r="L43" s="30">
        <v>0</v>
      </c>
      <c r="M43" s="56">
        <f t="shared" si="2"/>
        <v>0</v>
      </c>
    </row>
    <row r="44" spans="1:15" ht="22.5" customHeight="1" x14ac:dyDescent="0.15">
      <c r="B44" s="240"/>
      <c r="C44" s="245"/>
      <c r="D44" s="240"/>
      <c r="E44" s="32" t="s">
        <v>744</v>
      </c>
      <c r="F44" s="60">
        <v>1398.2</v>
      </c>
      <c r="G44" s="32" t="s">
        <v>746</v>
      </c>
      <c r="H44" s="32" t="s">
        <v>186</v>
      </c>
      <c r="I44" s="60">
        <v>1398.2</v>
      </c>
      <c r="J44" s="30">
        <v>0</v>
      </c>
      <c r="K44" s="30">
        <v>1589330.1638356165</v>
      </c>
      <c r="L44" s="30">
        <v>6082.9347945205482</v>
      </c>
      <c r="M44" s="56">
        <f>SUM(J44:L44)</f>
        <v>1595413.098630137</v>
      </c>
    </row>
    <row r="45" spans="1:15" ht="22.5" customHeight="1" x14ac:dyDescent="0.15">
      <c r="B45" s="241"/>
      <c r="C45" s="246"/>
      <c r="D45" s="241"/>
      <c r="E45" s="32" t="s">
        <v>745</v>
      </c>
      <c r="F45" s="60">
        <v>1386.12</v>
      </c>
      <c r="G45" s="32" t="s">
        <v>747</v>
      </c>
      <c r="H45" s="32" t="s">
        <v>187</v>
      </c>
      <c r="I45" s="60">
        <v>1386.12</v>
      </c>
      <c r="J45" s="30">
        <v>0</v>
      </c>
      <c r="K45" s="30">
        <v>1566260.948502233</v>
      </c>
      <c r="L45" s="30">
        <v>4626.7172511915942</v>
      </c>
      <c r="M45" s="56">
        <f>SUM(J45:L45)</f>
        <v>1570887.6657534246</v>
      </c>
    </row>
    <row r="46" spans="1:15" ht="23.25" customHeight="1" x14ac:dyDescent="0.15">
      <c r="B46" s="239">
        <v>23</v>
      </c>
      <c r="C46" s="244" t="s">
        <v>778</v>
      </c>
      <c r="D46" s="239" t="s">
        <v>548</v>
      </c>
      <c r="E46" s="32" t="s">
        <v>184</v>
      </c>
      <c r="F46" s="253">
        <v>1097.1300000000001</v>
      </c>
      <c r="G46" s="32" t="s">
        <v>723</v>
      </c>
      <c r="H46" s="32" t="s">
        <v>1</v>
      </c>
      <c r="I46" s="32">
        <v>916.81</v>
      </c>
      <c r="J46" s="30">
        <v>0</v>
      </c>
      <c r="K46" s="30">
        <v>0</v>
      </c>
      <c r="L46" s="30">
        <v>0</v>
      </c>
      <c r="M46" s="56">
        <f>SUM(J46:L46)</f>
        <v>0</v>
      </c>
    </row>
    <row r="47" spans="1:15" ht="23.25" customHeight="1" x14ac:dyDescent="0.15">
      <c r="A47" s="2"/>
      <c r="B47" s="241"/>
      <c r="C47" s="246"/>
      <c r="D47" s="241"/>
      <c r="E47" s="32" t="s">
        <v>185</v>
      </c>
      <c r="F47" s="254"/>
      <c r="G47" s="32" t="s">
        <v>724</v>
      </c>
      <c r="H47" s="32" t="s">
        <v>10</v>
      </c>
      <c r="I47" s="32">
        <v>180.33</v>
      </c>
      <c r="J47" s="30">
        <v>0</v>
      </c>
      <c r="K47" s="30">
        <v>0</v>
      </c>
      <c r="L47" s="30">
        <v>0</v>
      </c>
      <c r="M47" s="56">
        <f>SUM(J47:L47)</f>
        <v>0</v>
      </c>
      <c r="N47" s="2"/>
      <c r="O47" s="2"/>
    </row>
    <row r="48" spans="1:15" s="1" customFormat="1" ht="12" thickBot="1" x14ac:dyDescent="0.3">
      <c r="C48" s="4"/>
      <c r="F48" s="3"/>
      <c r="G48" s="3"/>
      <c r="H48" s="3"/>
      <c r="I48" s="3"/>
      <c r="J48" s="5"/>
      <c r="K48" s="5"/>
      <c r="L48" s="5"/>
      <c r="M48" s="5"/>
    </row>
    <row r="49" spans="1:15" s="2" customFormat="1" ht="22.5" customHeight="1" thickBot="1" x14ac:dyDescent="0.3">
      <c r="C49" s="71"/>
      <c r="D49" s="242" t="s">
        <v>548</v>
      </c>
      <c r="E49" s="243"/>
      <c r="F49" s="247" t="s">
        <v>4</v>
      </c>
      <c r="G49" s="248"/>
      <c r="H49" s="249"/>
      <c r="I49" s="59" t="s">
        <v>903</v>
      </c>
      <c r="J49" s="78">
        <f t="shared" ref="J49:L49" si="3">SUM(J15:J48)</f>
        <v>695338775.23165464</v>
      </c>
      <c r="K49" s="78">
        <f t="shared" si="3"/>
        <v>295059577.90450561</v>
      </c>
      <c r="L49" s="78">
        <f t="shared" si="3"/>
        <v>212790577.83960623</v>
      </c>
      <c r="M49" s="78">
        <f>SUM(M15:M48)</f>
        <v>1203188930.9757664</v>
      </c>
      <c r="N49" s="152">
        <f>SUM(J49:L49)</f>
        <v>1203188930.9757664</v>
      </c>
      <c r="O49" s="151" t="b">
        <f>M49=N49</f>
        <v>1</v>
      </c>
    </row>
    <row r="50" spans="1:15" s="1" customFormat="1" x14ac:dyDescent="0.25">
      <c r="C50" s="4"/>
      <c r="F50" s="3"/>
      <c r="G50" s="3"/>
      <c r="H50" s="3"/>
      <c r="I50" s="3"/>
      <c r="J50" s="69"/>
      <c r="K50" s="153">
        <f>SUM(K49:L49)</f>
        <v>507850155.74411184</v>
      </c>
      <c r="L50" s="69"/>
      <c r="M50" s="69"/>
    </row>
    <row r="51" spans="1:15" s="1" customFormat="1" x14ac:dyDescent="0.25">
      <c r="C51" s="4"/>
      <c r="F51" s="3"/>
      <c r="G51" s="3"/>
      <c r="H51" s="3"/>
      <c r="I51" s="3"/>
      <c r="J51" s="69"/>
      <c r="K51" s="69"/>
      <c r="L51" s="69"/>
      <c r="M51" s="69"/>
    </row>
    <row r="52" spans="1:15" s="1" customFormat="1" x14ac:dyDescent="0.25">
      <c r="C52" s="4"/>
      <c r="F52" s="3"/>
      <c r="G52" s="3"/>
      <c r="H52" s="3"/>
      <c r="I52" s="3"/>
      <c r="J52" s="69"/>
      <c r="K52" s="69"/>
      <c r="L52" s="69"/>
      <c r="M52" s="69"/>
    </row>
    <row r="53" spans="1:15" s="1" customFormat="1" ht="12" thickBot="1" x14ac:dyDescent="0.3">
      <c r="C53" s="4"/>
      <c r="F53" s="3"/>
      <c r="G53" s="3"/>
      <c r="H53" s="3"/>
      <c r="I53" s="3"/>
      <c r="J53" s="69"/>
      <c r="K53" s="69"/>
      <c r="L53" s="69"/>
      <c r="M53" s="69"/>
    </row>
    <row r="54" spans="1:15" ht="31.5" customHeight="1" thickBot="1" x14ac:dyDescent="0.2">
      <c r="B54" s="115" t="s">
        <v>417</v>
      </c>
      <c r="C54" s="116" t="s">
        <v>418</v>
      </c>
      <c r="D54" s="116" t="s">
        <v>419</v>
      </c>
      <c r="E54" s="115" t="s">
        <v>420</v>
      </c>
      <c r="F54" s="117" t="s">
        <v>572</v>
      </c>
      <c r="G54" s="117" t="s">
        <v>422</v>
      </c>
      <c r="H54" s="117" t="s">
        <v>423</v>
      </c>
      <c r="I54" s="117" t="s">
        <v>424</v>
      </c>
      <c r="J54" s="118" t="s">
        <v>425</v>
      </c>
      <c r="K54" s="118" t="s">
        <v>3</v>
      </c>
      <c r="L54" s="118" t="s">
        <v>573</v>
      </c>
      <c r="M54" s="118" t="s">
        <v>574</v>
      </c>
    </row>
    <row r="55" spans="1:15" s="2" customFormat="1" ht="15.75" customHeight="1" x14ac:dyDescent="0.25">
      <c r="A55" s="1"/>
      <c r="B55" s="180" t="s">
        <v>743</v>
      </c>
      <c r="C55" s="181"/>
      <c r="D55" s="181"/>
      <c r="E55" s="181"/>
      <c r="F55" s="50" t="s">
        <v>427</v>
      </c>
      <c r="G55" s="215" t="s">
        <v>743</v>
      </c>
      <c r="H55" s="216"/>
      <c r="I55" s="51" t="s">
        <v>427</v>
      </c>
      <c r="J55" s="144"/>
      <c r="K55" s="145"/>
      <c r="L55" s="145"/>
      <c r="M55" s="146" t="s">
        <v>680</v>
      </c>
      <c r="N55" s="1"/>
      <c r="O55" s="1"/>
    </row>
    <row r="56" spans="1:15" ht="22.5" customHeight="1" x14ac:dyDescent="0.15">
      <c r="B56" s="185">
        <v>1</v>
      </c>
      <c r="C56" s="169" t="s">
        <v>803</v>
      </c>
      <c r="D56" s="185" t="s">
        <v>483</v>
      </c>
      <c r="E56" s="28" t="s">
        <v>149</v>
      </c>
      <c r="F56" s="217">
        <v>2613.6</v>
      </c>
      <c r="G56" s="34" t="s">
        <v>652</v>
      </c>
      <c r="H56" s="34" t="s">
        <v>1</v>
      </c>
      <c r="I56" s="36">
        <v>1306.8</v>
      </c>
      <c r="J56" s="30">
        <v>0</v>
      </c>
      <c r="K56" s="30">
        <v>0</v>
      </c>
      <c r="L56" s="30">
        <v>0</v>
      </c>
      <c r="M56" s="56">
        <f t="shared" ref="M56:M62" si="4">SUM(J56:L56)</f>
        <v>0</v>
      </c>
    </row>
    <row r="57" spans="1:15" ht="22.5" customHeight="1" x14ac:dyDescent="0.15">
      <c r="B57" s="186"/>
      <c r="C57" s="170"/>
      <c r="D57" s="186"/>
      <c r="E57" s="28" t="s">
        <v>150</v>
      </c>
      <c r="F57" s="218"/>
      <c r="G57" s="34" t="s">
        <v>653</v>
      </c>
      <c r="H57" s="34" t="s">
        <v>10</v>
      </c>
      <c r="I57" s="36">
        <v>1206</v>
      </c>
      <c r="J57" s="30">
        <v>0</v>
      </c>
      <c r="K57" s="30">
        <v>0</v>
      </c>
      <c r="L57" s="30">
        <v>0</v>
      </c>
      <c r="M57" s="56">
        <f t="shared" si="4"/>
        <v>0</v>
      </c>
    </row>
    <row r="58" spans="1:15" ht="22.5" customHeight="1" x14ac:dyDescent="0.15">
      <c r="B58" s="185">
        <v>2</v>
      </c>
      <c r="C58" s="169" t="s">
        <v>813</v>
      </c>
      <c r="D58" s="185" t="s">
        <v>483</v>
      </c>
      <c r="E58" s="28" t="s">
        <v>624</v>
      </c>
      <c r="F58" s="217">
        <v>2904</v>
      </c>
      <c r="G58" s="34" t="s">
        <v>655</v>
      </c>
      <c r="H58" s="34" t="s">
        <v>1</v>
      </c>
      <c r="I58" s="36">
        <v>1314.77</v>
      </c>
      <c r="J58" s="30">
        <v>131477857.00000001</v>
      </c>
      <c r="K58" s="30">
        <v>89904020.294975504</v>
      </c>
      <c r="L58" s="30">
        <v>81258333.98195602</v>
      </c>
      <c r="M58" s="56">
        <f t="shared" si="4"/>
        <v>302640211.27693152</v>
      </c>
    </row>
    <row r="59" spans="1:15" ht="22.5" customHeight="1" x14ac:dyDescent="0.15">
      <c r="B59" s="186"/>
      <c r="C59" s="170"/>
      <c r="D59" s="186"/>
      <c r="E59" s="28" t="s">
        <v>625</v>
      </c>
      <c r="F59" s="218"/>
      <c r="G59" s="34" t="s">
        <v>447</v>
      </c>
      <c r="H59" s="34" t="s">
        <v>10</v>
      </c>
      <c r="I59" s="36">
        <v>1430</v>
      </c>
      <c r="J59" s="30">
        <v>143048157.80000001</v>
      </c>
      <c r="K59" s="30">
        <v>97974296.822816446</v>
      </c>
      <c r="L59" s="30">
        <v>83954419.177183554</v>
      </c>
      <c r="M59" s="56">
        <f t="shared" si="4"/>
        <v>324976873.80000001</v>
      </c>
    </row>
    <row r="60" spans="1:15" ht="22.5" customHeight="1" x14ac:dyDescent="0.15">
      <c r="B60" s="185">
        <v>3</v>
      </c>
      <c r="C60" s="169" t="s">
        <v>1031</v>
      </c>
      <c r="D60" s="57" t="s">
        <v>483</v>
      </c>
      <c r="E60" s="28" t="s">
        <v>153</v>
      </c>
      <c r="F60" s="217">
        <v>2468</v>
      </c>
      <c r="G60" s="34" t="s">
        <v>656</v>
      </c>
      <c r="H60" s="34" t="s">
        <v>1</v>
      </c>
      <c r="I60" s="36">
        <v>1202.7</v>
      </c>
      <c r="J60" s="30">
        <v>120270929</v>
      </c>
      <c r="K60" s="30">
        <v>92225789.479616433</v>
      </c>
      <c r="L60" s="30">
        <v>83988156.520383567</v>
      </c>
      <c r="M60" s="56">
        <f t="shared" si="4"/>
        <v>296484875</v>
      </c>
    </row>
    <row r="61" spans="1:15" ht="22.5" customHeight="1" x14ac:dyDescent="0.15">
      <c r="B61" s="186"/>
      <c r="C61" s="170"/>
      <c r="D61" s="19" t="s">
        <v>483</v>
      </c>
      <c r="E61" s="28" t="s">
        <v>154</v>
      </c>
      <c r="F61" s="218"/>
      <c r="G61" s="34" t="s">
        <v>657</v>
      </c>
      <c r="H61" s="34" t="s">
        <v>10</v>
      </c>
      <c r="I61" s="36">
        <v>1132</v>
      </c>
      <c r="J61" s="30">
        <v>113230577.80000001</v>
      </c>
      <c r="K61" s="30">
        <v>76223894.744284928</v>
      </c>
      <c r="L61" s="30">
        <v>64629433.255715072</v>
      </c>
      <c r="M61" s="56">
        <f t="shared" si="4"/>
        <v>254083905.80000001</v>
      </c>
    </row>
    <row r="62" spans="1:15" ht="26.25" customHeight="1" x14ac:dyDescent="0.15">
      <c r="B62" s="28">
        <v>4</v>
      </c>
      <c r="C62" s="35" t="s">
        <v>1008</v>
      </c>
      <c r="D62" s="28" t="s">
        <v>483</v>
      </c>
      <c r="E62" s="28" t="s">
        <v>159</v>
      </c>
      <c r="F62" s="29">
        <v>2724</v>
      </c>
      <c r="G62" s="34" t="s">
        <v>465</v>
      </c>
      <c r="H62" s="34" t="s">
        <v>1</v>
      </c>
      <c r="I62" s="36">
        <v>2636</v>
      </c>
      <c r="J62" s="30">
        <v>263563410</v>
      </c>
      <c r="K62" s="30">
        <v>176569575.69846576</v>
      </c>
      <c r="L62" s="30">
        <v>149254988.30153424</v>
      </c>
      <c r="M62" s="56">
        <f t="shared" si="4"/>
        <v>589387974</v>
      </c>
    </row>
    <row r="63" spans="1:15" ht="25.5" customHeight="1" x14ac:dyDescent="0.15">
      <c r="B63" s="28">
        <v>5</v>
      </c>
      <c r="C63" s="35" t="s">
        <v>1009</v>
      </c>
      <c r="D63" s="28" t="s">
        <v>483</v>
      </c>
      <c r="E63" s="28" t="s">
        <v>160</v>
      </c>
      <c r="F63" s="29">
        <v>2866</v>
      </c>
      <c r="G63" s="31" t="s">
        <v>586</v>
      </c>
      <c r="H63" s="28" t="s">
        <v>1</v>
      </c>
      <c r="I63" s="36">
        <v>2711</v>
      </c>
      <c r="J63" s="30">
        <v>271056225.60000002</v>
      </c>
      <c r="K63" s="30">
        <v>296780609.48136985</v>
      </c>
      <c r="L63" s="30">
        <v>101016429.51863013</v>
      </c>
      <c r="M63" s="56">
        <f t="shared" ref="M63:M82" si="5">SUM(J63:L63)</f>
        <v>668853264.60000002</v>
      </c>
    </row>
    <row r="64" spans="1:15" ht="26.25" customHeight="1" x14ac:dyDescent="0.15">
      <c r="B64" s="28">
        <v>6</v>
      </c>
      <c r="C64" s="35" t="s">
        <v>789</v>
      </c>
      <c r="D64" s="28" t="s">
        <v>483</v>
      </c>
      <c r="E64" s="28" t="s">
        <v>394</v>
      </c>
      <c r="F64" s="29">
        <v>611</v>
      </c>
      <c r="G64" s="28" t="s">
        <v>596</v>
      </c>
      <c r="H64" s="28" t="s">
        <v>1</v>
      </c>
      <c r="I64" s="36">
        <v>567.24</v>
      </c>
      <c r="J64" s="30">
        <v>0</v>
      </c>
      <c r="K64" s="30">
        <v>0</v>
      </c>
      <c r="L64" s="30">
        <v>0</v>
      </c>
      <c r="M64" s="56">
        <f t="shared" si="5"/>
        <v>0</v>
      </c>
    </row>
    <row r="65" spans="1:15" ht="27" customHeight="1" x14ac:dyDescent="0.15">
      <c r="B65" s="28">
        <v>7</v>
      </c>
      <c r="C65" s="35" t="s">
        <v>850</v>
      </c>
      <c r="D65" s="28" t="s">
        <v>483</v>
      </c>
      <c r="E65" s="28" t="s">
        <v>395</v>
      </c>
      <c r="F65" s="29">
        <v>450.88</v>
      </c>
      <c r="G65" s="28" t="s">
        <v>658</v>
      </c>
      <c r="H65" s="28" t="s">
        <v>1</v>
      </c>
      <c r="I65" s="36">
        <v>416.88</v>
      </c>
      <c r="J65" s="30">
        <v>12506496.999999998</v>
      </c>
      <c r="K65" s="30">
        <v>4667993.075013699</v>
      </c>
      <c r="L65" s="30">
        <v>2506188.924986301</v>
      </c>
      <c r="M65" s="56">
        <f t="shared" si="5"/>
        <v>19680679</v>
      </c>
    </row>
    <row r="66" spans="1:15" ht="22.5" customHeight="1" x14ac:dyDescent="0.15">
      <c r="B66" s="185">
        <v>8</v>
      </c>
      <c r="C66" s="169" t="s">
        <v>848</v>
      </c>
      <c r="D66" s="185" t="s">
        <v>483</v>
      </c>
      <c r="E66" s="28" t="s">
        <v>396</v>
      </c>
      <c r="F66" s="217">
        <v>2656</v>
      </c>
      <c r="G66" s="28" t="s">
        <v>583</v>
      </c>
      <c r="H66" s="28" t="s">
        <v>1</v>
      </c>
      <c r="I66" s="36">
        <v>1259.1300000000001</v>
      </c>
      <c r="J66" s="30">
        <v>49356753.788210973</v>
      </c>
      <c r="K66" s="30">
        <v>8063941.3909372455</v>
      </c>
      <c r="L66" s="30">
        <v>4778632.6090627545</v>
      </c>
      <c r="M66" s="56">
        <f t="shared" si="5"/>
        <v>62199327.788210973</v>
      </c>
    </row>
    <row r="67" spans="1:15" ht="22.5" customHeight="1" x14ac:dyDescent="0.15">
      <c r="B67" s="186"/>
      <c r="C67" s="170"/>
      <c r="D67" s="186"/>
      <c r="E67" s="28" t="s">
        <v>397</v>
      </c>
      <c r="F67" s="218"/>
      <c r="G67" s="28" t="s">
        <v>659</v>
      </c>
      <c r="H67" s="28" t="s">
        <v>10</v>
      </c>
      <c r="I67" s="36">
        <v>1327.79</v>
      </c>
      <c r="J67" s="30">
        <v>92945051.153512344</v>
      </c>
      <c r="K67" s="30">
        <v>26202583.4589759</v>
      </c>
      <c r="L67" s="30">
        <v>7684474.2120761536</v>
      </c>
      <c r="M67" s="56">
        <f t="shared" si="5"/>
        <v>126832108.8245644</v>
      </c>
    </row>
    <row r="68" spans="1:15" ht="26.25" customHeight="1" x14ac:dyDescent="0.15">
      <c r="B68" s="58">
        <v>9</v>
      </c>
      <c r="C68" s="136" t="s">
        <v>853</v>
      </c>
      <c r="D68" s="57" t="s">
        <v>483</v>
      </c>
      <c r="E68" s="28" t="s">
        <v>164</v>
      </c>
      <c r="F68" s="29">
        <v>2694</v>
      </c>
      <c r="G68" s="28" t="s">
        <v>470</v>
      </c>
      <c r="H68" s="28" t="s">
        <v>1</v>
      </c>
      <c r="I68" s="36">
        <v>2694</v>
      </c>
      <c r="J68" s="30">
        <v>269440000</v>
      </c>
      <c r="K68" s="30">
        <v>238259557.97035617</v>
      </c>
      <c r="L68" s="30">
        <v>122048600.02964383</v>
      </c>
      <c r="M68" s="56">
        <f t="shared" si="5"/>
        <v>629748158</v>
      </c>
    </row>
    <row r="69" spans="1:15" ht="26.25" customHeight="1" x14ac:dyDescent="0.15">
      <c r="B69" s="28">
        <v>10</v>
      </c>
      <c r="C69" s="35" t="s">
        <v>793</v>
      </c>
      <c r="D69" s="28" t="s">
        <v>483</v>
      </c>
      <c r="E69" s="28" t="s">
        <v>398</v>
      </c>
      <c r="F69" s="29">
        <v>517</v>
      </c>
      <c r="G69" s="31" t="s">
        <v>636</v>
      </c>
      <c r="H69" s="28" t="s">
        <v>1</v>
      </c>
      <c r="I69" s="36">
        <v>488</v>
      </c>
      <c r="J69" s="30">
        <v>26821306.300000012</v>
      </c>
      <c r="K69" s="30">
        <v>3239230.223693151</v>
      </c>
      <c r="L69" s="30">
        <v>1993372.7763068492</v>
      </c>
      <c r="M69" s="56">
        <f t="shared" si="5"/>
        <v>32053909.300000012</v>
      </c>
    </row>
    <row r="70" spans="1:15" ht="27.75" customHeight="1" x14ac:dyDescent="0.15">
      <c r="B70" s="28">
        <v>11</v>
      </c>
      <c r="C70" s="35" t="s">
        <v>799</v>
      </c>
      <c r="D70" s="28" t="s">
        <v>483</v>
      </c>
      <c r="E70" s="28" t="s">
        <v>620</v>
      </c>
      <c r="F70" s="29">
        <v>1967.47</v>
      </c>
      <c r="G70" s="28" t="s">
        <v>660</v>
      </c>
      <c r="H70" s="28" t="s">
        <v>1</v>
      </c>
      <c r="I70" s="36">
        <v>1967.47</v>
      </c>
      <c r="J70" s="30">
        <v>45896207.000000007</v>
      </c>
      <c r="K70" s="30">
        <v>16555395.772266319</v>
      </c>
      <c r="L70" s="30">
        <v>6902274.1345829982</v>
      </c>
      <c r="M70" s="56">
        <f t="shared" si="5"/>
        <v>69353876.906849325</v>
      </c>
    </row>
    <row r="71" spans="1:15" ht="26.25" customHeight="1" x14ac:dyDescent="0.15">
      <c r="B71" s="28">
        <v>12</v>
      </c>
      <c r="C71" s="35" t="s">
        <v>798</v>
      </c>
      <c r="D71" s="28" t="s">
        <v>483</v>
      </c>
      <c r="E71" s="28" t="s">
        <v>621</v>
      </c>
      <c r="F71" s="29">
        <v>876.28</v>
      </c>
      <c r="G71" s="28" t="s">
        <v>578</v>
      </c>
      <c r="H71" s="28" t="s">
        <v>1</v>
      </c>
      <c r="I71" s="36">
        <v>815.03</v>
      </c>
      <c r="J71" s="30">
        <v>0</v>
      </c>
      <c r="K71" s="30">
        <v>0</v>
      </c>
      <c r="L71" s="30">
        <v>0</v>
      </c>
      <c r="M71" s="56">
        <f t="shared" si="5"/>
        <v>0</v>
      </c>
    </row>
    <row r="72" spans="1:15" ht="37.5" customHeight="1" x14ac:dyDescent="0.15">
      <c r="B72" s="28">
        <v>13</v>
      </c>
      <c r="C72" s="35" t="s">
        <v>1029</v>
      </c>
      <c r="D72" s="28" t="s">
        <v>483</v>
      </c>
      <c r="E72" s="28" t="s">
        <v>73</v>
      </c>
      <c r="F72" s="28">
        <v>2613.6</v>
      </c>
      <c r="G72" s="28" t="s">
        <v>587</v>
      </c>
      <c r="H72" s="28" t="s">
        <v>1</v>
      </c>
      <c r="I72" s="36">
        <v>2613.6</v>
      </c>
      <c r="J72" s="30">
        <v>0</v>
      </c>
      <c r="K72" s="30">
        <v>0</v>
      </c>
      <c r="L72" s="30">
        <v>0</v>
      </c>
      <c r="M72" s="56">
        <f t="shared" si="5"/>
        <v>0</v>
      </c>
    </row>
    <row r="73" spans="1:15" ht="26.25" customHeight="1" x14ac:dyDescent="0.15">
      <c r="B73" s="28">
        <v>14</v>
      </c>
      <c r="C73" s="35" t="s">
        <v>852</v>
      </c>
      <c r="D73" s="28" t="s">
        <v>483</v>
      </c>
      <c r="E73" s="28" t="s">
        <v>74</v>
      </c>
      <c r="F73" s="29">
        <v>521</v>
      </c>
      <c r="G73" s="28" t="s">
        <v>75</v>
      </c>
      <c r="H73" s="28" t="s">
        <v>1</v>
      </c>
      <c r="I73" s="36">
        <v>521</v>
      </c>
      <c r="J73" s="30">
        <v>0</v>
      </c>
      <c r="K73" s="30">
        <v>0</v>
      </c>
      <c r="L73" s="30">
        <v>0</v>
      </c>
      <c r="M73" s="56">
        <f t="shared" si="5"/>
        <v>0</v>
      </c>
    </row>
    <row r="74" spans="1:15" ht="26.25" customHeight="1" x14ac:dyDescent="0.15">
      <c r="B74" s="28">
        <v>15</v>
      </c>
      <c r="C74" s="35" t="s">
        <v>800</v>
      </c>
      <c r="D74" s="28" t="s">
        <v>483</v>
      </c>
      <c r="E74" s="28" t="s">
        <v>76</v>
      </c>
      <c r="F74" s="28">
        <v>2893.73</v>
      </c>
      <c r="G74" s="28" t="s">
        <v>661</v>
      </c>
      <c r="H74" s="28" t="s">
        <v>1</v>
      </c>
      <c r="I74" s="36">
        <v>2893.73</v>
      </c>
      <c r="J74" s="30">
        <v>289373000</v>
      </c>
      <c r="K74" s="30">
        <v>182049907.16</v>
      </c>
      <c r="L74" s="30">
        <v>91879748.840000004</v>
      </c>
      <c r="M74" s="56">
        <f t="shared" si="5"/>
        <v>563302656</v>
      </c>
    </row>
    <row r="75" spans="1:15" ht="26.25" customHeight="1" x14ac:dyDescent="0.15">
      <c r="B75" s="28">
        <v>16</v>
      </c>
      <c r="C75" s="35" t="s">
        <v>795</v>
      </c>
      <c r="D75" s="28" t="s">
        <v>483</v>
      </c>
      <c r="E75" s="28" t="s">
        <v>170</v>
      </c>
      <c r="F75" s="29">
        <v>1991.41</v>
      </c>
      <c r="G75" s="31" t="s">
        <v>692</v>
      </c>
      <c r="H75" s="28" t="s">
        <v>1</v>
      </c>
      <c r="I75" s="36">
        <v>1991.41</v>
      </c>
      <c r="J75" s="30">
        <v>0</v>
      </c>
      <c r="K75" s="30">
        <v>0</v>
      </c>
      <c r="L75" s="30">
        <v>0</v>
      </c>
      <c r="M75" s="56">
        <f t="shared" si="5"/>
        <v>0</v>
      </c>
    </row>
    <row r="76" spans="1:15" ht="27" customHeight="1" x14ac:dyDescent="0.15">
      <c r="B76" s="28">
        <v>17</v>
      </c>
      <c r="C76" s="35" t="s">
        <v>802</v>
      </c>
      <c r="D76" s="28" t="s">
        <v>483</v>
      </c>
      <c r="E76" s="28" t="s">
        <v>78</v>
      </c>
      <c r="F76" s="28">
        <v>1152.82</v>
      </c>
      <c r="G76" s="28" t="s">
        <v>588</v>
      </c>
      <c r="H76" s="28" t="s">
        <v>1</v>
      </c>
      <c r="I76" s="36">
        <v>1552.82</v>
      </c>
      <c r="J76" s="30">
        <v>62112800</v>
      </c>
      <c r="K76" s="30">
        <v>21246011.344765022</v>
      </c>
      <c r="L76" s="30">
        <v>9182900.671673337</v>
      </c>
      <c r="M76" s="56">
        <f t="shared" si="5"/>
        <v>92541712.016438365</v>
      </c>
    </row>
    <row r="77" spans="1:15" ht="28.5" customHeight="1" x14ac:dyDescent="0.15">
      <c r="A77" s="2"/>
      <c r="B77" s="28">
        <v>18</v>
      </c>
      <c r="C77" s="35" t="s">
        <v>851</v>
      </c>
      <c r="D77" s="28" t="s">
        <v>483</v>
      </c>
      <c r="E77" s="28" t="s">
        <v>79</v>
      </c>
      <c r="F77" s="29">
        <v>443.29</v>
      </c>
      <c r="G77" s="28" t="s">
        <v>588</v>
      </c>
      <c r="H77" s="28" t="s">
        <v>1</v>
      </c>
      <c r="I77" s="36">
        <v>443.29</v>
      </c>
      <c r="J77" s="30">
        <v>39896100.000000007</v>
      </c>
      <c r="K77" s="30">
        <v>24940922.556985855</v>
      </c>
      <c r="L77" s="30">
        <v>11527957.160822367</v>
      </c>
      <c r="M77" s="56">
        <f t="shared" si="5"/>
        <v>76364979.717808232</v>
      </c>
      <c r="N77" s="2"/>
      <c r="O77" s="2"/>
    </row>
    <row r="78" spans="1:15" ht="38.25" customHeight="1" x14ac:dyDescent="0.15">
      <c r="B78" s="28">
        <v>19</v>
      </c>
      <c r="C78" s="35" t="s">
        <v>1038</v>
      </c>
      <c r="D78" s="28" t="s">
        <v>483</v>
      </c>
      <c r="E78" s="28" t="s">
        <v>80</v>
      </c>
      <c r="F78" s="29">
        <v>586</v>
      </c>
      <c r="G78" s="28" t="s">
        <v>662</v>
      </c>
      <c r="H78" s="28" t="s">
        <v>1</v>
      </c>
      <c r="I78" s="36">
        <v>586</v>
      </c>
      <c r="J78" s="30">
        <v>46880000</v>
      </c>
      <c r="K78" s="30">
        <v>24596945.554191779</v>
      </c>
      <c r="L78" s="30">
        <v>11343986.445808221</v>
      </c>
      <c r="M78" s="56">
        <f t="shared" si="5"/>
        <v>82820932</v>
      </c>
    </row>
    <row r="79" spans="1:15" ht="27.75" customHeight="1" x14ac:dyDescent="0.15">
      <c r="B79" s="28">
        <v>20</v>
      </c>
      <c r="C79" s="35" t="s">
        <v>808</v>
      </c>
      <c r="D79" s="28" t="s">
        <v>483</v>
      </c>
      <c r="E79" s="19" t="s">
        <v>82</v>
      </c>
      <c r="F79" s="29">
        <v>2012.82</v>
      </c>
      <c r="G79" s="28" t="s">
        <v>641</v>
      </c>
      <c r="H79" s="28" t="s">
        <v>1</v>
      </c>
      <c r="I79" s="36">
        <v>1969.08</v>
      </c>
      <c r="J79" s="30">
        <v>181864419.00000003</v>
      </c>
      <c r="K79" s="30">
        <v>47866720.027145959</v>
      </c>
      <c r="L79" s="30">
        <v>14021521.813949935</v>
      </c>
      <c r="M79" s="56">
        <f t="shared" si="5"/>
        <v>243752660.84109592</v>
      </c>
    </row>
    <row r="80" spans="1:15" ht="27.75" customHeight="1" x14ac:dyDescent="0.15">
      <c r="B80" s="28">
        <v>21</v>
      </c>
      <c r="C80" s="35" t="s">
        <v>792</v>
      </c>
      <c r="D80" s="28" t="s">
        <v>483</v>
      </c>
      <c r="E80" s="28" t="s">
        <v>84</v>
      </c>
      <c r="F80" s="29">
        <v>2206.38</v>
      </c>
      <c r="G80" s="28" t="s">
        <v>481</v>
      </c>
      <c r="H80" s="28" t="s">
        <v>1</v>
      </c>
      <c r="I80" s="36">
        <v>2206.38</v>
      </c>
      <c r="J80" s="30">
        <v>0</v>
      </c>
      <c r="K80" s="30">
        <v>0</v>
      </c>
      <c r="L80" s="30">
        <v>0</v>
      </c>
      <c r="M80" s="56">
        <f t="shared" si="5"/>
        <v>0</v>
      </c>
    </row>
    <row r="81" spans="1:15" ht="22.5" customHeight="1" x14ac:dyDescent="0.15">
      <c r="B81" s="185">
        <v>22</v>
      </c>
      <c r="C81" s="169" t="s">
        <v>1010</v>
      </c>
      <c r="D81" s="185" t="s">
        <v>483</v>
      </c>
      <c r="E81" s="28" t="s">
        <v>85</v>
      </c>
      <c r="F81" s="217">
        <v>2270.59</v>
      </c>
      <c r="G81" s="28" t="s">
        <v>2</v>
      </c>
      <c r="H81" s="28" t="s">
        <v>1</v>
      </c>
      <c r="I81" s="36">
        <v>1816.47</v>
      </c>
      <c r="J81" s="30">
        <v>13031169</v>
      </c>
      <c r="K81" s="30">
        <v>507526.06257534248</v>
      </c>
      <c r="L81" s="30">
        <v>312323.93742465752</v>
      </c>
      <c r="M81" s="56">
        <f t="shared" si="5"/>
        <v>13851019</v>
      </c>
    </row>
    <row r="82" spans="1:15" ht="22.5" customHeight="1" x14ac:dyDescent="0.15">
      <c r="B82" s="186"/>
      <c r="C82" s="170"/>
      <c r="D82" s="186"/>
      <c r="E82" s="28" t="s">
        <v>86</v>
      </c>
      <c r="F82" s="218"/>
      <c r="G82" s="28" t="s">
        <v>663</v>
      </c>
      <c r="H82" s="28" t="s">
        <v>10</v>
      </c>
      <c r="I82" s="36">
        <v>454.12</v>
      </c>
      <c r="J82" s="30">
        <v>36329440</v>
      </c>
      <c r="K82" s="30">
        <v>10327031.150794521</v>
      </c>
      <c r="L82" s="30">
        <v>4202521.84920548</v>
      </c>
      <c r="M82" s="56">
        <f t="shared" si="5"/>
        <v>50858993</v>
      </c>
    </row>
    <row r="83" spans="1:15" ht="22.5" customHeight="1" x14ac:dyDescent="0.15">
      <c r="B83" s="185">
        <v>23</v>
      </c>
      <c r="C83" s="169" t="s">
        <v>812</v>
      </c>
      <c r="D83" s="185" t="s">
        <v>483</v>
      </c>
      <c r="E83" s="28" t="s">
        <v>87</v>
      </c>
      <c r="F83" s="217">
        <v>1854.29</v>
      </c>
      <c r="G83" s="28" t="s">
        <v>2</v>
      </c>
      <c r="H83" s="28" t="s">
        <v>1</v>
      </c>
      <c r="I83" s="36">
        <v>622.14800000000002</v>
      </c>
      <c r="J83" s="30">
        <v>0</v>
      </c>
      <c r="K83" s="30">
        <v>0</v>
      </c>
      <c r="L83" s="30">
        <v>0</v>
      </c>
      <c r="M83" s="56">
        <f t="shared" ref="M83:M88" si="6">SUM(J83:L83)</f>
        <v>0</v>
      </c>
    </row>
    <row r="84" spans="1:15" ht="22.5" customHeight="1" x14ac:dyDescent="0.15">
      <c r="B84" s="186"/>
      <c r="C84" s="170"/>
      <c r="D84" s="186"/>
      <c r="E84" s="28" t="s">
        <v>88</v>
      </c>
      <c r="F84" s="218"/>
      <c r="G84" s="28" t="s">
        <v>89</v>
      </c>
      <c r="H84" s="28" t="s">
        <v>10</v>
      </c>
      <c r="I84" s="36">
        <v>1232.1400000000001</v>
      </c>
      <c r="J84" s="30">
        <v>0</v>
      </c>
      <c r="K84" s="30">
        <v>-1.1757552960555847E-3</v>
      </c>
      <c r="L84" s="30">
        <v>1.1757552960555847E-3</v>
      </c>
      <c r="M84" s="56">
        <f t="shared" si="6"/>
        <v>0</v>
      </c>
    </row>
    <row r="85" spans="1:15" ht="26.25" customHeight="1" x14ac:dyDescent="0.15">
      <c r="B85" s="28">
        <v>24</v>
      </c>
      <c r="C85" s="35" t="s">
        <v>796</v>
      </c>
      <c r="D85" s="28" t="s">
        <v>483</v>
      </c>
      <c r="E85" s="28" t="s">
        <v>90</v>
      </c>
      <c r="F85" s="29">
        <v>588.54</v>
      </c>
      <c r="G85" s="28" t="s">
        <v>91</v>
      </c>
      <c r="H85" s="28" t="s">
        <v>1</v>
      </c>
      <c r="I85" s="36">
        <v>588.54</v>
      </c>
      <c r="J85" s="30">
        <v>0</v>
      </c>
      <c r="K85" s="30">
        <v>0</v>
      </c>
      <c r="L85" s="30">
        <v>0</v>
      </c>
      <c r="M85" s="56">
        <f t="shared" si="6"/>
        <v>0</v>
      </c>
    </row>
    <row r="86" spans="1:15" ht="36" customHeight="1" x14ac:dyDescent="0.15">
      <c r="B86" s="28">
        <v>25</v>
      </c>
      <c r="C86" s="35" t="s">
        <v>1035</v>
      </c>
      <c r="D86" s="28" t="s">
        <v>483</v>
      </c>
      <c r="E86" s="28" t="s">
        <v>92</v>
      </c>
      <c r="F86" s="29">
        <v>625.98</v>
      </c>
      <c r="G86" s="28" t="s">
        <v>93</v>
      </c>
      <c r="H86" s="28" t="s">
        <v>1</v>
      </c>
      <c r="I86" s="36">
        <v>625.98</v>
      </c>
      <c r="J86" s="30">
        <v>0</v>
      </c>
      <c r="K86" s="30">
        <v>0</v>
      </c>
      <c r="L86" s="30">
        <v>0</v>
      </c>
      <c r="M86" s="56">
        <f t="shared" si="6"/>
        <v>0</v>
      </c>
    </row>
    <row r="87" spans="1:15" ht="22.5" customHeight="1" x14ac:dyDescent="0.15">
      <c r="B87" s="185">
        <v>26</v>
      </c>
      <c r="C87" s="169" t="s">
        <v>814</v>
      </c>
      <c r="D87" s="185" t="s">
        <v>483</v>
      </c>
      <c r="E87" s="28" t="s">
        <v>94</v>
      </c>
      <c r="F87" s="217">
        <v>2605.3200000000002</v>
      </c>
      <c r="G87" s="28" t="s">
        <v>698</v>
      </c>
      <c r="H87" s="28" t="s">
        <v>1</v>
      </c>
      <c r="I87" s="36">
        <v>1302.6600000000001</v>
      </c>
      <c r="J87" s="30">
        <v>130266000</v>
      </c>
      <c r="K87" s="30">
        <v>71247587.449150681</v>
      </c>
      <c r="L87" s="30">
        <v>27112259.550849319</v>
      </c>
      <c r="M87" s="56">
        <f t="shared" si="6"/>
        <v>228625847</v>
      </c>
    </row>
    <row r="88" spans="1:15" ht="22.5" customHeight="1" x14ac:dyDescent="0.15">
      <c r="B88" s="186"/>
      <c r="C88" s="170"/>
      <c r="D88" s="186"/>
      <c r="E88" s="28" t="s">
        <v>95</v>
      </c>
      <c r="F88" s="218"/>
      <c r="G88" s="28" t="s">
        <v>699</v>
      </c>
      <c r="H88" s="28" t="s">
        <v>10</v>
      </c>
      <c r="I88" s="36">
        <v>1302.6600000000001</v>
      </c>
      <c r="J88" s="30">
        <v>117239400.00000003</v>
      </c>
      <c r="K88" s="30">
        <v>57798184.415686995</v>
      </c>
      <c r="L88" s="30">
        <v>20554930.10486095</v>
      </c>
      <c r="M88" s="56">
        <f t="shared" si="6"/>
        <v>195592514.52054799</v>
      </c>
    </row>
    <row r="89" spans="1:15" ht="27" customHeight="1" x14ac:dyDescent="0.15">
      <c r="B89" s="185">
        <v>27</v>
      </c>
      <c r="C89" s="169" t="s">
        <v>806</v>
      </c>
      <c r="D89" s="185" t="s">
        <v>483</v>
      </c>
      <c r="E89" s="28" t="s">
        <v>96</v>
      </c>
      <c r="F89" s="217">
        <v>3965.96</v>
      </c>
      <c r="G89" s="28" t="s">
        <v>695</v>
      </c>
      <c r="H89" s="28" t="s">
        <v>1</v>
      </c>
      <c r="I89" s="36">
        <v>1982.98</v>
      </c>
      <c r="J89" s="30">
        <v>0</v>
      </c>
      <c r="K89" s="30">
        <v>0</v>
      </c>
      <c r="L89" s="30">
        <v>0</v>
      </c>
      <c r="M89" s="56">
        <f>SUM(J89:L89)</f>
        <v>0</v>
      </c>
    </row>
    <row r="90" spans="1:15" ht="27" customHeight="1" x14ac:dyDescent="0.15">
      <c r="A90" s="2"/>
      <c r="B90" s="186"/>
      <c r="C90" s="170"/>
      <c r="D90" s="186"/>
      <c r="E90" s="28" t="s">
        <v>97</v>
      </c>
      <c r="F90" s="218"/>
      <c r="G90" s="28" t="s">
        <v>98</v>
      </c>
      <c r="H90" s="28" t="s">
        <v>10</v>
      </c>
      <c r="I90" s="36">
        <v>1982.98</v>
      </c>
      <c r="J90" s="30">
        <v>0</v>
      </c>
      <c r="K90" s="30">
        <v>0</v>
      </c>
      <c r="L90" s="30">
        <v>0</v>
      </c>
      <c r="M90" s="56">
        <f>SUM(J90:L90)</f>
        <v>0</v>
      </c>
      <c r="N90" s="2"/>
      <c r="O90" s="2"/>
    </row>
    <row r="91" spans="1:15" ht="38.25" customHeight="1" x14ac:dyDescent="0.15">
      <c r="B91" s="28">
        <v>28</v>
      </c>
      <c r="C91" s="35" t="s">
        <v>849</v>
      </c>
      <c r="D91" s="28" t="s">
        <v>483</v>
      </c>
      <c r="E91" s="28" t="s">
        <v>101</v>
      </c>
      <c r="F91" s="29">
        <v>973.42</v>
      </c>
      <c r="G91" s="28" t="s">
        <v>102</v>
      </c>
      <c r="H91" s="28" t="s">
        <v>1</v>
      </c>
      <c r="I91" s="36">
        <v>973.42</v>
      </c>
      <c r="J91" s="30">
        <v>0</v>
      </c>
      <c r="K91" s="30">
        <v>0</v>
      </c>
      <c r="L91" s="30">
        <v>0</v>
      </c>
      <c r="M91" s="56">
        <f>SUM(J91:L91)</f>
        <v>0</v>
      </c>
    </row>
    <row r="92" spans="1:15" ht="27.75" customHeight="1" x14ac:dyDescent="0.15">
      <c r="B92" s="28">
        <v>29</v>
      </c>
      <c r="C92" s="35" t="s">
        <v>791</v>
      </c>
      <c r="D92" s="28" t="s">
        <v>483</v>
      </c>
      <c r="E92" s="28" t="s">
        <v>103</v>
      </c>
      <c r="F92" s="29">
        <v>688.66</v>
      </c>
      <c r="G92" s="28" t="s">
        <v>104</v>
      </c>
      <c r="H92" s="28" t="s">
        <v>1</v>
      </c>
      <c r="I92" s="36">
        <v>688.66</v>
      </c>
      <c r="J92" s="30">
        <v>0.25205479469150305</v>
      </c>
      <c r="K92" s="30">
        <v>-8.8391818412362707E-4</v>
      </c>
      <c r="L92" s="30">
        <v>8.8391818412362707E-4</v>
      </c>
      <c r="M92" s="56">
        <f>SUM(J92:L92)</f>
        <v>0.25205479469150305</v>
      </c>
    </row>
    <row r="93" spans="1:15" ht="22.5" customHeight="1" x14ac:dyDescent="0.15">
      <c r="B93" s="185">
        <v>30</v>
      </c>
      <c r="C93" s="169" t="s">
        <v>804</v>
      </c>
      <c r="D93" s="185" t="s">
        <v>483</v>
      </c>
      <c r="E93" s="28" t="s">
        <v>107</v>
      </c>
      <c r="F93" s="217">
        <v>3706.15</v>
      </c>
      <c r="G93" s="28" t="s">
        <v>693</v>
      </c>
      <c r="H93" s="28" t="s">
        <v>1</v>
      </c>
      <c r="I93" s="36">
        <v>1818.47</v>
      </c>
      <c r="J93" s="30">
        <v>0</v>
      </c>
      <c r="K93" s="30">
        <v>-7.7303329134640634E-3</v>
      </c>
      <c r="L93" s="30">
        <v>7.7303329134640634E-3</v>
      </c>
      <c r="M93" s="56">
        <f t="shared" ref="M93:M105" si="7">SUM(J93:L93)</f>
        <v>0</v>
      </c>
    </row>
    <row r="94" spans="1:15" ht="22.5" customHeight="1" x14ac:dyDescent="0.15">
      <c r="B94" s="186"/>
      <c r="C94" s="170"/>
      <c r="D94" s="186"/>
      <c r="E94" s="28" t="s">
        <v>108</v>
      </c>
      <c r="F94" s="218"/>
      <c r="G94" s="28" t="s">
        <v>109</v>
      </c>
      <c r="H94" s="28" t="s">
        <v>10</v>
      </c>
      <c r="I94" s="36">
        <v>1887.98</v>
      </c>
      <c r="J94" s="30">
        <v>0</v>
      </c>
      <c r="K94" s="30">
        <v>0</v>
      </c>
      <c r="L94" s="30">
        <v>0</v>
      </c>
      <c r="M94" s="56">
        <f t="shared" si="7"/>
        <v>0</v>
      </c>
    </row>
    <row r="95" spans="1:15" ht="22.5" customHeight="1" x14ac:dyDescent="0.15">
      <c r="B95" s="185">
        <v>31</v>
      </c>
      <c r="C95" s="169" t="s">
        <v>810</v>
      </c>
      <c r="D95" s="185" t="s">
        <v>483</v>
      </c>
      <c r="E95" s="28" t="s">
        <v>110</v>
      </c>
      <c r="F95" s="217">
        <v>2414.63</v>
      </c>
      <c r="G95" s="28" t="s">
        <v>111</v>
      </c>
      <c r="H95" s="28" t="s">
        <v>1</v>
      </c>
      <c r="I95" s="36">
        <v>1207.32</v>
      </c>
      <c r="J95" s="30">
        <v>36219450</v>
      </c>
      <c r="K95" s="30">
        <v>4009460.9242739724</v>
      </c>
      <c r="L95" s="30">
        <v>1028448.0757260274</v>
      </c>
      <c r="M95" s="56">
        <f t="shared" si="7"/>
        <v>41257359</v>
      </c>
    </row>
    <row r="96" spans="1:15" ht="22.5" customHeight="1" x14ac:dyDescent="0.15">
      <c r="A96" s="2"/>
      <c r="B96" s="186"/>
      <c r="C96" s="170"/>
      <c r="D96" s="186"/>
      <c r="E96" s="28" t="s">
        <v>112</v>
      </c>
      <c r="F96" s="218"/>
      <c r="G96" s="28" t="s">
        <v>696</v>
      </c>
      <c r="H96" s="28" t="s">
        <v>10</v>
      </c>
      <c r="I96" s="36">
        <v>1207.31</v>
      </c>
      <c r="J96" s="30">
        <v>39285637.930479459</v>
      </c>
      <c r="K96" s="30">
        <v>5110612.3644671431</v>
      </c>
      <c r="L96" s="30">
        <v>1414055.405395872</v>
      </c>
      <c r="M96" s="56">
        <f t="shared" si="7"/>
        <v>45810305.700342476</v>
      </c>
      <c r="N96" s="2"/>
      <c r="O96" s="2"/>
    </row>
    <row r="97" spans="1:15" ht="39" customHeight="1" x14ac:dyDescent="0.15">
      <c r="B97" s="28">
        <v>32</v>
      </c>
      <c r="C97" s="35" t="s">
        <v>805</v>
      </c>
      <c r="D97" s="28" t="s">
        <v>483</v>
      </c>
      <c r="E97" s="28" t="s">
        <v>113</v>
      </c>
      <c r="F97" s="29">
        <v>2268.9699999999998</v>
      </c>
      <c r="G97" s="28" t="s">
        <v>111</v>
      </c>
      <c r="H97" s="28" t="s">
        <v>1</v>
      </c>
      <c r="I97" s="36">
        <v>2268.9699999999998</v>
      </c>
      <c r="J97" s="30">
        <v>204207300.00000006</v>
      </c>
      <c r="K97" s="30">
        <v>59912454.11293526</v>
      </c>
      <c r="L97" s="30">
        <v>23431949.0514483</v>
      </c>
      <c r="M97" s="56">
        <f t="shared" si="7"/>
        <v>287551703.16438359</v>
      </c>
    </row>
    <row r="98" spans="1:15" ht="22.5" customHeight="1" x14ac:dyDescent="0.15">
      <c r="B98" s="185">
        <v>33</v>
      </c>
      <c r="C98" s="169" t="s">
        <v>790</v>
      </c>
      <c r="D98" s="185" t="s">
        <v>483</v>
      </c>
      <c r="E98" s="28" t="s">
        <v>114</v>
      </c>
      <c r="F98" s="29">
        <v>1651.18</v>
      </c>
      <c r="G98" s="28" t="s">
        <v>688</v>
      </c>
      <c r="H98" s="28" t="s">
        <v>1</v>
      </c>
      <c r="I98" s="36">
        <v>1651.18</v>
      </c>
      <c r="J98" s="30">
        <v>132094000</v>
      </c>
      <c r="K98" s="30">
        <v>62765199.447671235</v>
      </c>
      <c r="L98" s="30">
        <v>10723502.552328767</v>
      </c>
      <c r="M98" s="56">
        <f t="shared" si="7"/>
        <v>205582702</v>
      </c>
    </row>
    <row r="99" spans="1:15" ht="22.5" customHeight="1" x14ac:dyDescent="0.15">
      <c r="B99" s="186"/>
      <c r="C99" s="170"/>
      <c r="D99" s="186"/>
      <c r="E99" s="28" t="s">
        <v>115</v>
      </c>
      <c r="F99" s="29">
        <v>1651.18</v>
      </c>
      <c r="G99" s="28" t="s">
        <v>116</v>
      </c>
      <c r="H99" s="28" t="s">
        <v>1</v>
      </c>
      <c r="I99" s="36">
        <v>1651.18</v>
      </c>
      <c r="J99" s="30">
        <v>132093999.99999991</v>
      </c>
      <c r="K99" s="30">
        <v>63153531.631322592</v>
      </c>
      <c r="L99" s="30">
        <v>20638974.743677426</v>
      </c>
      <c r="M99" s="56">
        <f t="shared" si="7"/>
        <v>215886506.37499994</v>
      </c>
    </row>
    <row r="100" spans="1:15" ht="22.5" customHeight="1" x14ac:dyDescent="0.15">
      <c r="B100" s="185">
        <v>34</v>
      </c>
      <c r="C100" s="169" t="s">
        <v>801</v>
      </c>
      <c r="D100" s="185" t="s">
        <v>483</v>
      </c>
      <c r="E100" s="28" t="s">
        <v>117</v>
      </c>
      <c r="F100" s="28">
        <v>1198.29</v>
      </c>
      <c r="G100" s="28" t="s">
        <v>687</v>
      </c>
      <c r="H100" s="28" t="s">
        <v>1</v>
      </c>
      <c r="I100" s="36">
        <v>599.15</v>
      </c>
      <c r="J100" s="30">
        <v>0</v>
      </c>
      <c r="K100" s="30">
        <v>-5.8219178082191785E-3</v>
      </c>
      <c r="L100" s="30">
        <v>5.8219178082191785E-3</v>
      </c>
      <c r="M100" s="56">
        <f t="shared" si="7"/>
        <v>0</v>
      </c>
    </row>
    <row r="101" spans="1:15" ht="22.5" customHeight="1" x14ac:dyDescent="0.15">
      <c r="B101" s="186"/>
      <c r="C101" s="170"/>
      <c r="D101" s="186"/>
      <c r="E101" s="28" t="s">
        <v>118</v>
      </c>
      <c r="F101" s="28">
        <v>1198.29</v>
      </c>
      <c r="G101" s="28" t="s">
        <v>119</v>
      </c>
      <c r="H101" s="28" t="s">
        <v>10</v>
      </c>
      <c r="I101" s="36">
        <v>599.15</v>
      </c>
      <c r="J101" s="30">
        <v>0.33630137052386999</v>
      </c>
      <c r="K101" s="30">
        <v>-1.1395008464994496E-3</v>
      </c>
      <c r="L101" s="30">
        <v>1.1395008464994496E-3</v>
      </c>
      <c r="M101" s="56">
        <f t="shared" si="7"/>
        <v>0.33630137052386999</v>
      </c>
    </row>
    <row r="102" spans="1:15" ht="22.5" customHeight="1" x14ac:dyDescent="0.15">
      <c r="B102" s="185">
        <v>35</v>
      </c>
      <c r="C102" s="169" t="s">
        <v>809</v>
      </c>
      <c r="D102" s="185" t="s">
        <v>483</v>
      </c>
      <c r="E102" s="28" t="s">
        <v>120</v>
      </c>
      <c r="F102" s="185">
        <v>5018.1400000000003</v>
      </c>
      <c r="G102" s="29" t="s">
        <v>121</v>
      </c>
      <c r="H102" s="28" t="s">
        <v>1</v>
      </c>
      <c r="I102" s="36">
        <v>3014.2</v>
      </c>
      <c r="J102" s="30">
        <v>241135679.99999994</v>
      </c>
      <c r="K102" s="30">
        <v>47628252.254156753</v>
      </c>
      <c r="L102" s="30">
        <v>14141391.938719969</v>
      </c>
      <c r="M102" s="56">
        <f t="shared" si="7"/>
        <v>302905324.1928767</v>
      </c>
    </row>
    <row r="103" spans="1:15" ht="22.5" customHeight="1" x14ac:dyDescent="0.15">
      <c r="B103" s="186"/>
      <c r="C103" s="170"/>
      <c r="D103" s="186"/>
      <c r="E103" s="28" t="s">
        <v>122</v>
      </c>
      <c r="F103" s="186"/>
      <c r="G103" s="29" t="s">
        <v>123</v>
      </c>
      <c r="H103" s="28" t="s">
        <v>10</v>
      </c>
      <c r="I103" s="36">
        <v>2003.94</v>
      </c>
      <c r="J103" s="30">
        <v>140276080</v>
      </c>
      <c r="K103" s="30">
        <v>49095899.308493152</v>
      </c>
      <c r="L103" s="30">
        <v>16280727.69150685</v>
      </c>
      <c r="M103" s="56">
        <f t="shared" si="7"/>
        <v>205652707</v>
      </c>
    </row>
    <row r="104" spans="1:15" ht="36.75" customHeight="1" x14ac:dyDescent="0.15">
      <c r="B104" s="28">
        <v>36</v>
      </c>
      <c r="C104" s="35" t="s">
        <v>811</v>
      </c>
      <c r="D104" s="28" t="s">
        <v>483</v>
      </c>
      <c r="E104" s="28" t="s">
        <v>130</v>
      </c>
      <c r="F104" s="29">
        <v>2422.8000000000002</v>
      </c>
      <c r="G104" s="28" t="s">
        <v>697</v>
      </c>
      <c r="H104" s="28" t="s">
        <v>1</v>
      </c>
      <c r="I104" s="36">
        <v>2422.8000000000002</v>
      </c>
      <c r="J104" s="30">
        <v>0</v>
      </c>
      <c r="K104" s="30">
        <v>0</v>
      </c>
      <c r="L104" s="30">
        <v>0</v>
      </c>
      <c r="M104" s="56">
        <f t="shared" si="7"/>
        <v>0</v>
      </c>
    </row>
    <row r="105" spans="1:15" ht="27" customHeight="1" x14ac:dyDescent="0.15">
      <c r="B105" s="28">
        <v>37</v>
      </c>
      <c r="C105" s="35" t="s">
        <v>794</v>
      </c>
      <c r="D105" s="28" t="s">
        <v>483</v>
      </c>
      <c r="E105" s="28" t="s">
        <v>131</v>
      </c>
      <c r="F105" s="29">
        <v>633.70000000000005</v>
      </c>
      <c r="G105" s="31" t="s">
        <v>132</v>
      </c>
      <c r="H105" s="28" t="s">
        <v>1</v>
      </c>
      <c r="I105" s="36">
        <v>633.70000000000005</v>
      </c>
      <c r="J105" s="30">
        <v>0</v>
      </c>
      <c r="K105" s="30">
        <v>-2.5896040410415769E-3</v>
      </c>
      <c r="L105" s="30">
        <v>2.5896040410415769E-3</v>
      </c>
      <c r="M105" s="56">
        <f t="shared" si="7"/>
        <v>0</v>
      </c>
    </row>
    <row r="106" spans="1:15" ht="22.5" customHeight="1" x14ac:dyDescent="0.15">
      <c r="B106" s="185">
        <v>38</v>
      </c>
      <c r="C106" s="169" t="s">
        <v>1076</v>
      </c>
      <c r="D106" s="185" t="s">
        <v>483</v>
      </c>
      <c r="E106" s="28" t="s">
        <v>171</v>
      </c>
      <c r="F106" s="217">
        <v>2400.42</v>
      </c>
      <c r="G106" s="31" t="s">
        <v>42</v>
      </c>
      <c r="H106" s="28" t="s">
        <v>1</v>
      </c>
      <c r="I106" s="36">
        <v>1441.21</v>
      </c>
      <c r="J106" s="30">
        <v>24688850.982808214</v>
      </c>
      <c r="K106" s="30">
        <v>2597487.3388197175</v>
      </c>
      <c r="L106" s="30">
        <v>274602.87691726844</v>
      </c>
      <c r="M106" s="56">
        <f>SUM(J106:L106)</f>
        <v>27560941.198545199</v>
      </c>
    </row>
    <row r="107" spans="1:15" ht="22.5" customHeight="1" x14ac:dyDescent="0.15">
      <c r="B107" s="186"/>
      <c r="C107" s="170"/>
      <c r="D107" s="186"/>
      <c r="E107" s="28" t="s">
        <v>172</v>
      </c>
      <c r="F107" s="218"/>
      <c r="G107" s="31" t="s">
        <v>694</v>
      </c>
      <c r="H107" s="28" t="s">
        <v>10</v>
      </c>
      <c r="I107" s="36">
        <v>959.21</v>
      </c>
      <c r="J107" s="30">
        <v>9592121.4483287632</v>
      </c>
      <c r="K107" s="30">
        <v>1827395.5471804</v>
      </c>
      <c r="L107" s="30">
        <v>197776.45281959992</v>
      </c>
      <c r="M107" s="56">
        <f>SUM(J107:L107)</f>
        <v>11617293.448328763</v>
      </c>
    </row>
    <row r="108" spans="1:15" ht="27" customHeight="1" x14ac:dyDescent="0.15">
      <c r="A108" s="2"/>
      <c r="B108" s="185">
        <v>39</v>
      </c>
      <c r="C108" s="169" t="s">
        <v>807</v>
      </c>
      <c r="D108" s="185" t="s">
        <v>483</v>
      </c>
      <c r="E108" s="28" t="s">
        <v>173</v>
      </c>
      <c r="F108" s="217">
        <v>2367.2399999999998</v>
      </c>
      <c r="G108" s="28" t="s">
        <v>42</v>
      </c>
      <c r="H108" s="28" t="s">
        <v>1</v>
      </c>
      <c r="I108" s="36">
        <v>1183.6199999999999</v>
      </c>
      <c r="J108" s="30">
        <v>0.22739725932478905</v>
      </c>
      <c r="K108" s="30">
        <v>-8.2236817070882617E-4</v>
      </c>
      <c r="L108" s="30">
        <v>8.2236817070882617E-4</v>
      </c>
      <c r="M108" s="56">
        <f>SUM(J108:L108)</f>
        <v>0.22739725932478905</v>
      </c>
      <c r="N108" s="2"/>
      <c r="O108" s="2"/>
    </row>
    <row r="109" spans="1:15" ht="27" customHeight="1" x14ac:dyDescent="0.15">
      <c r="B109" s="186"/>
      <c r="C109" s="170"/>
      <c r="D109" s="186"/>
      <c r="E109" s="28" t="s">
        <v>174</v>
      </c>
      <c r="F109" s="218"/>
      <c r="G109" s="31" t="s">
        <v>715</v>
      </c>
      <c r="H109" s="28" t="s">
        <v>10</v>
      </c>
      <c r="I109" s="36">
        <v>1183.6199999999999</v>
      </c>
      <c r="J109" s="30">
        <v>0</v>
      </c>
      <c r="K109" s="30">
        <v>0</v>
      </c>
      <c r="L109" s="30">
        <v>0</v>
      </c>
      <c r="M109" s="56">
        <f>SUM(J109:L109)</f>
        <v>0</v>
      </c>
    </row>
    <row r="110" spans="1:15" ht="27" customHeight="1" x14ac:dyDescent="0.15">
      <c r="B110" s="28">
        <v>40</v>
      </c>
      <c r="C110" s="35" t="s">
        <v>1081</v>
      </c>
      <c r="D110" s="28" t="s">
        <v>483</v>
      </c>
      <c r="E110" s="28" t="s">
        <v>1080</v>
      </c>
      <c r="F110" s="36">
        <v>425</v>
      </c>
      <c r="G110" s="31">
        <v>45015</v>
      </c>
      <c r="H110" s="31" t="s">
        <v>1</v>
      </c>
      <c r="I110" s="36">
        <v>425</v>
      </c>
      <c r="J110" s="30">
        <v>0</v>
      </c>
      <c r="K110" s="30">
        <v>0</v>
      </c>
      <c r="L110" s="30">
        <v>0</v>
      </c>
      <c r="M110" s="56">
        <f t="shared" ref="M110" si="8">SUM(J110:L110)</f>
        <v>0</v>
      </c>
    </row>
    <row r="111" spans="1:15" ht="12" customHeight="1" thickBot="1" x14ac:dyDescent="0.2">
      <c r="B111" s="9"/>
      <c r="C111" s="8"/>
      <c r="D111" s="157"/>
      <c r="E111" s="158"/>
      <c r="F111" s="159"/>
      <c r="G111" s="160"/>
      <c r="H111" s="158"/>
      <c r="I111" s="161"/>
      <c r="J111" s="12"/>
      <c r="K111" s="12"/>
      <c r="L111" s="12"/>
      <c r="M111" s="156"/>
    </row>
    <row r="112" spans="1:15" s="2" customFormat="1" ht="22.5" customHeight="1" thickBot="1" x14ac:dyDescent="0.3">
      <c r="A112" s="1"/>
      <c r="C112" s="71"/>
      <c r="D112" s="242" t="s">
        <v>668</v>
      </c>
      <c r="E112" s="243"/>
      <c r="F112" s="247" t="s">
        <v>4</v>
      </c>
      <c r="G112" s="248"/>
      <c r="H112" s="249"/>
      <c r="I112" s="59" t="s">
        <v>903</v>
      </c>
      <c r="J112" s="78">
        <f t="shared" ref="J112:L112" si="9">SUM(J56:J110)</f>
        <v>3416198421.6190934</v>
      </c>
      <c r="K112" s="78">
        <f t="shared" si="9"/>
        <v>1863348017.043225</v>
      </c>
      <c r="L112" s="78">
        <f t="shared" si="9"/>
        <v>988284882.6253593</v>
      </c>
      <c r="M112" s="78">
        <f>SUM(M56:M110)</f>
        <v>6267831321.2876778</v>
      </c>
      <c r="N112" s="152">
        <f>SUM(J112:L112)</f>
        <v>6267831321.2876778</v>
      </c>
      <c r="O112" s="151" t="b">
        <f>M112=N112</f>
        <v>1</v>
      </c>
    </row>
    <row r="113" spans="1:15" s="1" customFormat="1" x14ac:dyDescent="0.25">
      <c r="C113" s="4"/>
      <c r="F113" s="3"/>
      <c r="G113" s="3"/>
      <c r="H113" s="3"/>
      <c r="I113" s="3"/>
      <c r="J113" s="69"/>
      <c r="K113" s="153">
        <f>SUM(K112:L112)</f>
        <v>2851632899.6685843</v>
      </c>
      <c r="L113" s="69"/>
      <c r="M113" s="69"/>
    </row>
    <row r="114" spans="1:15" s="1" customFormat="1" x14ac:dyDescent="0.25">
      <c r="C114" s="4"/>
      <c r="F114" s="3"/>
      <c r="G114" s="3"/>
      <c r="H114" s="3"/>
      <c r="I114" s="3"/>
      <c r="J114" s="69"/>
      <c r="K114" s="69"/>
      <c r="L114" s="69"/>
      <c r="M114" s="69"/>
    </row>
    <row r="115" spans="1:15" s="1" customFormat="1" x14ac:dyDescent="0.25">
      <c r="A115" s="2"/>
      <c r="C115" s="4"/>
      <c r="F115" s="3"/>
      <c r="G115" s="3"/>
      <c r="H115" s="3"/>
      <c r="I115" s="3"/>
      <c r="J115" s="69"/>
      <c r="K115" s="69"/>
      <c r="L115" s="69"/>
      <c r="M115" s="69"/>
      <c r="N115" s="2"/>
      <c r="O115" s="2"/>
    </row>
    <row r="116" spans="1:15" s="1" customFormat="1" ht="12" thickBot="1" x14ac:dyDescent="0.3">
      <c r="C116" s="4"/>
      <c r="F116" s="3"/>
      <c r="G116" s="3"/>
      <c r="H116" s="3"/>
      <c r="I116" s="3"/>
      <c r="J116" s="69"/>
      <c r="K116" s="69"/>
      <c r="L116" s="69"/>
      <c r="M116" s="69"/>
    </row>
    <row r="117" spans="1:15" ht="31.5" customHeight="1" thickBot="1" x14ac:dyDescent="0.2">
      <c r="B117" s="115" t="s">
        <v>417</v>
      </c>
      <c r="C117" s="116" t="s">
        <v>418</v>
      </c>
      <c r="D117" s="116" t="s">
        <v>419</v>
      </c>
      <c r="E117" s="115" t="s">
        <v>420</v>
      </c>
      <c r="F117" s="117" t="s">
        <v>572</v>
      </c>
      <c r="G117" s="117" t="s">
        <v>422</v>
      </c>
      <c r="H117" s="117" t="s">
        <v>423</v>
      </c>
      <c r="I117" s="117" t="s">
        <v>424</v>
      </c>
      <c r="J117" s="118" t="s">
        <v>425</v>
      </c>
      <c r="K117" s="118" t="s">
        <v>3</v>
      </c>
      <c r="L117" s="118" t="s">
        <v>573</v>
      </c>
      <c r="M117" s="118" t="s">
        <v>574</v>
      </c>
    </row>
    <row r="118" spans="1:15" s="2" customFormat="1" ht="15.75" customHeight="1" x14ac:dyDescent="0.25">
      <c r="A118" s="1"/>
      <c r="B118" s="180" t="s">
        <v>743</v>
      </c>
      <c r="C118" s="181"/>
      <c r="D118" s="181"/>
      <c r="E118" s="181"/>
      <c r="F118" s="50" t="s">
        <v>427</v>
      </c>
      <c r="G118" s="215" t="s">
        <v>743</v>
      </c>
      <c r="H118" s="216"/>
      <c r="I118" s="51" t="s">
        <v>427</v>
      </c>
      <c r="J118" s="144"/>
      <c r="K118" s="145"/>
      <c r="L118" s="145"/>
      <c r="M118" s="146" t="s">
        <v>680</v>
      </c>
      <c r="N118" s="1"/>
      <c r="O118" s="1"/>
    </row>
    <row r="119" spans="1:15" ht="27.75" customHeight="1" x14ac:dyDescent="0.15">
      <c r="B119" s="28">
        <v>1</v>
      </c>
      <c r="C119" s="35" t="s">
        <v>854</v>
      </c>
      <c r="D119" s="28" t="s">
        <v>511</v>
      </c>
      <c r="E119" s="28" t="s">
        <v>622</v>
      </c>
      <c r="F119" s="36">
        <v>979.11</v>
      </c>
      <c r="G119" s="34" t="s">
        <v>578</v>
      </c>
      <c r="H119" s="34" t="s">
        <v>1</v>
      </c>
      <c r="I119" s="36">
        <v>979.11</v>
      </c>
      <c r="J119" s="30">
        <v>3441762</v>
      </c>
      <c r="K119" s="30">
        <v>9193.6678356164375</v>
      </c>
      <c r="L119" s="30">
        <v>4903.3321643835625</v>
      </c>
      <c r="M119" s="56">
        <f>SUM(J119:L119)</f>
        <v>3455859</v>
      </c>
    </row>
    <row r="120" spans="1:15" ht="22.5" customHeight="1" x14ac:dyDescent="0.15">
      <c r="B120" s="239">
        <v>2</v>
      </c>
      <c r="C120" s="244" t="s">
        <v>855</v>
      </c>
      <c r="D120" s="239" t="s">
        <v>511</v>
      </c>
      <c r="E120" s="32" t="s">
        <v>177</v>
      </c>
      <c r="F120" s="253">
        <v>1029.92</v>
      </c>
      <c r="G120" s="32" t="s">
        <v>705</v>
      </c>
      <c r="H120" s="32" t="s">
        <v>1</v>
      </c>
      <c r="I120" s="32">
        <v>514.46</v>
      </c>
      <c r="J120" s="30">
        <v>0</v>
      </c>
      <c r="K120" s="30">
        <v>0</v>
      </c>
      <c r="L120" s="30">
        <v>0</v>
      </c>
      <c r="M120" s="56">
        <f>SUM(J120:L120)</f>
        <v>0</v>
      </c>
    </row>
    <row r="121" spans="1:15" ht="22.5" customHeight="1" x14ac:dyDescent="0.15">
      <c r="A121" s="2"/>
      <c r="B121" s="240"/>
      <c r="C121" s="245"/>
      <c r="D121" s="240"/>
      <c r="E121" s="32" t="s">
        <v>178</v>
      </c>
      <c r="F121" s="264"/>
      <c r="G121" s="32" t="s">
        <v>717</v>
      </c>
      <c r="H121" s="32" t="s">
        <v>10</v>
      </c>
      <c r="I121" s="32">
        <v>457.1</v>
      </c>
      <c r="J121" s="30">
        <v>551111.10958904121</v>
      </c>
      <c r="K121" s="30">
        <v>1087.3367671232877</v>
      </c>
      <c r="L121" s="30">
        <v>1932.6632328767123</v>
      </c>
      <c r="M121" s="56">
        <f>SUM(J121:L121)</f>
        <v>554131.10958904121</v>
      </c>
      <c r="N121" s="2"/>
      <c r="O121" s="2"/>
    </row>
    <row r="122" spans="1:15" ht="22.5" customHeight="1" x14ac:dyDescent="0.15">
      <c r="B122" s="241"/>
      <c r="C122" s="246"/>
      <c r="D122" s="241"/>
      <c r="E122" s="32" t="s">
        <v>179</v>
      </c>
      <c r="F122" s="254"/>
      <c r="G122" s="32" t="s">
        <v>718</v>
      </c>
      <c r="H122" s="32" t="s">
        <v>186</v>
      </c>
      <c r="I122" s="32">
        <v>57.36</v>
      </c>
      <c r="J122" s="30">
        <v>0</v>
      </c>
      <c r="K122" s="30">
        <v>0</v>
      </c>
      <c r="L122" s="30">
        <v>0</v>
      </c>
      <c r="M122" s="56">
        <f>SUM(J122:L122)</f>
        <v>0</v>
      </c>
    </row>
    <row r="123" spans="1:15" s="1" customFormat="1" ht="12" thickBot="1" x14ac:dyDescent="0.3">
      <c r="C123" s="4"/>
      <c r="F123" s="3"/>
      <c r="G123" s="3"/>
      <c r="H123" s="3"/>
      <c r="I123" s="3"/>
      <c r="J123" s="5"/>
      <c r="K123" s="5"/>
      <c r="L123" s="5"/>
      <c r="M123" s="5"/>
    </row>
    <row r="124" spans="1:15" s="2" customFormat="1" ht="22.5" customHeight="1" thickBot="1" x14ac:dyDescent="0.3">
      <c r="A124" s="1"/>
      <c r="C124" s="71"/>
      <c r="D124" s="242" t="s">
        <v>511</v>
      </c>
      <c r="E124" s="243"/>
      <c r="F124" s="247" t="s">
        <v>4</v>
      </c>
      <c r="G124" s="248"/>
      <c r="H124" s="249"/>
      <c r="I124" s="59" t="s">
        <v>903</v>
      </c>
      <c r="J124" s="78">
        <f t="shared" ref="J124:L124" si="10">SUM(J119:J123)</f>
        <v>3992873.1095890412</v>
      </c>
      <c r="K124" s="78">
        <f t="shared" si="10"/>
        <v>10281.004602739726</v>
      </c>
      <c r="L124" s="78">
        <f t="shared" si="10"/>
        <v>6835.9953972602743</v>
      </c>
      <c r="M124" s="78">
        <f>SUM(M119:M123)</f>
        <v>4009990.1095890412</v>
      </c>
      <c r="N124" s="152">
        <f>SUM(J124:L124)</f>
        <v>4009990.1095890412</v>
      </c>
      <c r="O124" s="151" t="b">
        <f>M124=N124</f>
        <v>1</v>
      </c>
    </row>
    <row r="125" spans="1:15" s="1" customFormat="1" x14ac:dyDescent="0.25">
      <c r="A125" s="2"/>
      <c r="C125" s="4"/>
      <c r="F125" s="3"/>
      <c r="G125" s="3"/>
      <c r="H125" s="3"/>
      <c r="I125" s="3"/>
      <c r="J125" s="69"/>
      <c r="K125" s="153">
        <f>SUM(K124:L124)</f>
        <v>17117</v>
      </c>
      <c r="L125" s="69"/>
      <c r="M125" s="69"/>
      <c r="N125" s="2"/>
      <c r="O125" s="2"/>
    </row>
    <row r="126" spans="1:15" s="1" customFormat="1" x14ac:dyDescent="0.25">
      <c r="A126" s="2"/>
      <c r="C126" s="4"/>
      <c r="F126" s="3"/>
      <c r="G126" s="3"/>
      <c r="H126" s="3"/>
      <c r="I126" s="3"/>
      <c r="J126" s="69"/>
      <c r="K126" s="76"/>
      <c r="L126" s="69"/>
      <c r="M126" s="69"/>
      <c r="N126" s="2"/>
      <c r="O126" s="2"/>
    </row>
    <row r="127" spans="1:15" s="1" customFormat="1" x14ac:dyDescent="0.25">
      <c r="A127" s="2"/>
      <c r="C127" s="4"/>
      <c r="F127" s="3"/>
      <c r="G127" s="3"/>
      <c r="H127" s="3"/>
      <c r="I127" s="3"/>
      <c r="J127" s="69"/>
      <c r="K127" s="76"/>
      <c r="L127" s="69"/>
      <c r="M127" s="69"/>
      <c r="N127" s="2"/>
      <c r="O127" s="2"/>
    </row>
    <row r="128" spans="1:15" s="1" customFormat="1" ht="12" thickBot="1" x14ac:dyDescent="0.3">
      <c r="C128" s="4"/>
      <c r="F128" s="3"/>
      <c r="G128" s="3"/>
      <c r="H128" s="3"/>
      <c r="I128" s="3"/>
      <c r="J128" s="69"/>
      <c r="K128" s="69"/>
      <c r="L128" s="69"/>
      <c r="M128" s="69"/>
    </row>
    <row r="129" spans="1:15" ht="31.5" customHeight="1" thickBot="1" x14ac:dyDescent="0.2">
      <c r="B129" s="115" t="s">
        <v>417</v>
      </c>
      <c r="C129" s="116" t="s">
        <v>418</v>
      </c>
      <c r="D129" s="116" t="s">
        <v>419</v>
      </c>
      <c r="E129" s="115" t="s">
        <v>420</v>
      </c>
      <c r="F129" s="117" t="s">
        <v>572</v>
      </c>
      <c r="G129" s="117" t="s">
        <v>422</v>
      </c>
      <c r="H129" s="117" t="s">
        <v>423</v>
      </c>
      <c r="I129" s="117" t="s">
        <v>424</v>
      </c>
      <c r="J129" s="118" t="s">
        <v>425</v>
      </c>
      <c r="K129" s="118" t="s">
        <v>3</v>
      </c>
      <c r="L129" s="118" t="s">
        <v>573</v>
      </c>
      <c r="M129" s="118" t="s">
        <v>574</v>
      </c>
    </row>
    <row r="130" spans="1:15" s="2" customFormat="1" ht="15.75" customHeight="1" x14ac:dyDescent="0.25">
      <c r="A130" s="1"/>
      <c r="B130" s="180" t="s">
        <v>743</v>
      </c>
      <c r="C130" s="181"/>
      <c r="D130" s="181"/>
      <c r="E130" s="181"/>
      <c r="F130" s="50" t="s">
        <v>427</v>
      </c>
      <c r="G130" s="215" t="s">
        <v>743</v>
      </c>
      <c r="H130" s="216"/>
      <c r="I130" s="51" t="s">
        <v>427</v>
      </c>
      <c r="J130" s="144"/>
      <c r="K130" s="145"/>
      <c r="L130" s="145"/>
      <c r="M130" s="146" t="s">
        <v>680</v>
      </c>
      <c r="N130" s="1"/>
      <c r="O130" s="1"/>
    </row>
    <row r="131" spans="1:15" ht="27" customHeight="1" x14ac:dyDescent="0.15">
      <c r="B131" s="28">
        <v>1</v>
      </c>
      <c r="C131" s="35" t="s">
        <v>856</v>
      </c>
      <c r="D131" s="28" t="s">
        <v>551</v>
      </c>
      <c r="E131" s="28" t="s">
        <v>140</v>
      </c>
      <c r="F131" s="36">
        <v>2120</v>
      </c>
      <c r="G131" s="34" t="s">
        <v>664</v>
      </c>
      <c r="H131" s="34" t="s">
        <v>1</v>
      </c>
      <c r="I131" s="36">
        <v>2120</v>
      </c>
      <c r="J131" s="30">
        <v>93512</v>
      </c>
      <c r="K131" s="30">
        <v>39565.990520547937</v>
      </c>
      <c r="L131" s="30">
        <v>49285.009479452063</v>
      </c>
      <c r="M131" s="56">
        <f t="shared" ref="M131:M136" si="11">SUM(J131:L131)</f>
        <v>182363</v>
      </c>
    </row>
    <row r="132" spans="1:15" ht="27" customHeight="1" x14ac:dyDescent="0.15">
      <c r="B132" s="28">
        <v>2</v>
      </c>
      <c r="C132" s="35" t="s">
        <v>859</v>
      </c>
      <c r="D132" s="28" t="s">
        <v>551</v>
      </c>
      <c r="E132" s="28" t="s">
        <v>145</v>
      </c>
      <c r="F132" s="36">
        <v>2110</v>
      </c>
      <c r="G132" s="34" t="s">
        <v>442</v>
      </c>
      <c r="H132" s="34" t="s">
        <v>1</v>
      </c>
      <c r="I132" s="36">
        <v>2110</v>
      </c>
      <c r="J132" s="30">
        <v>75835622</v>
      </c>
      <c r="K132" s="30">
        <v>21843615.237095892</v>
      </c>
      <c r="L132" s="30">
        <v>18527327.762904108</v>
      </c>
      <c r="M132" s="56">
        <f>SUM(J132:L132)</f>
        <v>116206565</v>
      </c>
    </row>
    <row r="133" spans="1:15" ht="27" customHeight="1" x14ac:dyDescent="0.15">
      <c r="B133" s="28">
        <v>3</v>
      </c>
      <c r="C133" s="35" t="s">
        <v>861</v>
      </c>
      <c r="D133" s="28" t="s">
        <v>551</v>
      </c>
      <c r="E133" s="28" t="s">
        <v>148</v>
      </c>
      <c r="F133" s="36">
        <v>3893</v>
      </c>
      <c r="G133" s="34" t="s">
        <v>651</v>
      </c>
      <c r="H133" s="34" t="s">
        <v>1</v>
      </c>
      <c r="I133" s="36">
        <v>3615</v>
      </c>
      <c r="J133" s="30">
        <v>361455800.00000012</v>
      </c>
      <c r="K133" s="30">
        <v>300653176.19151664</v>
      </c>
      <c r="L133" s="30">
        <v>263356980.73670259</v>
      </c>
      <c r="M133" s="56">
        <f>SUM(J133:L133)</f>
        <v>925465956.92821932</v>
      </c>
    </row>
    <row r="134" spans="1:15" ht="27" customHeight="1" x14ac:dyDescent="0.15">
      <c r="B134" s="28">
        <v>4</v>
      </c>
      <c r="C134" s="35" t="s">
        <v>857</v>
      </c>
      <c r="D134" s="28" t="s">
        <v>551</v>
      </c>
      <c r="E134" s="28" t="s">
        <v>152</v>
      </c>
      <c r="F134" s="36">
        <v>2424.84</v>
      </c>
      <c r="G134" s="34" t="s">
        <v>654</v>
      </c>
      <c r="H134" s="34" t="s">
        <v>1</v>
      </c>
      <c r="I134" s="36">
        <v>2365.84</v>
      </c>
      <c r="J134" s="30">
        <v>189922154</v>
      </c>
      <c r="K134" s="30">
        <v>93131971.360767126</v>
      </c>
      <c r="L134" s="30">
        <v>84783159.639232874</v>
      </c>
      <c r="M134" s="56">
        <f t="shared" si="11"/>
        <v>367837285</v>
      </c>
    </row>
    <row r="135" spans="1:15" ht="25.5" customHeight="1" x14ac:dyDescent="0.15">
      <c r="B135" s="28">
        <v>5</v>
      </c>
      <c r="C135" s="35" t="s">
        <v>860</v>
      </c>
      <c r="D135" s="28" t="s">
        <v>551</v>
      </c>
      <c r="E135" s="28" t="s">
        <v>155</v>
      </c>
      <c r="F135" s="36">
        <v>955</v>
      </c>
      <c r="G135" s="34" t="s">
        <v>665</v>
      </c>
      <c r="H135" s="34" t="s">
        <v>1</v>
      </c>
      <c r="I135" s="36">
        <v>802</v>
      </c>
      <c r="J135" s="30">
        <v>80185627.999999955</v>
      </c>
      <c r="K135" s="30">
        <v>55856831.368140414</v>
      </c>
      <c r="L135" s="30">
        <v>29228676.269251365</v>
      </c>
      <c r="M135" s="56">
        <f>SUM(J135:L135)</f>
        <v>165271135.63739175</v>
      </c>
    </row>
    <row r="136" spans="1:15" ht="25.5" customHeight="1" x14ac:dyDescent="0.15">
      <c r="A136" s="2"/>
      <c r="B136" s="28">
        <v>6</v>
      </c>
      <c r="C136" s="35" t="s">
        <v>858</v>
      </c>
      <c r="D136" s="28" t="s">
        <v>551</v>
      </c>
      <c r="E136" s="28" t="s">
        <v>156</v>
      </c>
      <c r="F136" s="36">
        <v>3997</v>
      </c>
      <c r="G136" s="34" t="s">
        <v>666</v>
      </c>
      <c r="H136" s="34" t="s">
        <v>1</v>
      </c>
      <c r="I136" s="36">
        <v>3847.48</v>
      </c>
      <c r="J136" s="30">
        <v>384747685.59999985</v>
      </c>
      <c r="K136" s="30">
        <v>270990330.40824288</v>
      </c>
      <c r="L136" s="30">
        <v>196306831.43401468</v>
      </c>
      <c r="M136" s="56">
        <f t="shared" si="11"/>
        <v>852044847.4422574</v>
      </c>
      <c r="N136" s="2"/>
      <c r="O136" s="2"/>
    </row>
    <row r="137" spans="1:15" s="1" customFormat="1" ht="12" thickBot="1" x14ac:dyDescent="0.3">
      <c r="C137" s="4"/>
      <c r="F137" s="3"/>
      <c r="G137" s="3"/>
      <c r="H137" s="3"/>
      <c r="I137" s="3"/>
      <c r="J137" s="5"/>
      <c r="K137" s="5"/>
      <c r="L137" s="5"/>
      <c r="M137" s="5"/>
    </row>
    <row r="138" spans="1:15" s="2" customFormat="1" ht="22.5" customHeight="1" thickBot="1" x14ac:dyDescent="0.3">
      <c r="A138" s="1"/>
      <c r="C138" s="71"/>
      <c r="D138" s="242" t="s">
        <v>551</v>
      </c>
      <c r="E138" s="243"/>
      <c r="F138" s="247" t="s">
        <v>4</v>
      </c>
      <c r="G138" s="248"/>
      <c r="H138" s="249"/>
      <c r="I138" s="59" t="s">
        <v>903</v>
      </c>
      <c r="J138" s="78">
        <f t="shared" ref="J138:L138" si="12">SUM(J131:J137)</f>
        <v>1092240401.5999999</v>
      </c>
      <c r="K138" s="78">
        <f t="shared" si="12"/>
        <v>742515490.55628347</v>
      </c>
      <c r="L138" s="78">
        <f t="shared" si="12"/>
        <v>592252260.85158503</v>
      </c>
      <c r="M138" s="78">
        <f>SUM(M131:M137)</f>
        <v>2427008153.0078688</v>
      </c>
      <c r="N138" s="152">
        <f>SUM(J138:L138)</f>
        <v>2427008153.0078683</v>
      </c>
      <c r="O138" s="151" t="b">
        <f>M138=N138</f>
        <v>1</v>
      </c>
    </row>
    <row r="139" spans="1:15" s="1" customFormat="1" x14ac:dyDescent="0.25">
      <c r="C139" s="4"/>
      <c r="F139" s="3"/>
      <c r="G139" s="3"/>
      <c r="H139" s="3"/>
      <c r="I139" s="3"/>
      <c r="J139" s="69"/>
      <c r="K139" s="153">
        <f>SUM(K138:L138)</f>
        <v>1334767751.4078684</v>
      </c>
      <c r="L139" s="69"/>
      <c r="M139" s="69"/>
    </row>
    <row r="140" spans="1:15" s="1" customFormat="1" x14ac:dyDescent="0.25">
      <c r="C140" s="4"/>
      <c r="F140" s="3"/>
      <c r="G140" s="3"/>
      <c r="H140" s="3"/>
      <c r="I140" s="3"/>
      <c r="J140" s="69"/>
      <c r="K140" s="69"/>
      <c r="L140" s="69"/>
      <c r="M140" s="69"/>
    </row>
    <row r="141" spans="1:15" s="1" customFormat="1" x14ac:dyDescent="0.25">
      <c r="C141" s="4"/>
      <c r="F141" s="3"/>
      <c r="G141" s="3"/>
      <c r="H141" s="3"/>
      <c r="I141" s="3"/>
      <c r="J141" s="69"/>
      <c r="K141" s="69"/>
      <c r="L141" s="69"/>
      <c r="M141" s="69"/>
    </row>
    <row r="142" spans="1:15" s="1" customFormat="1" ht="12" thickBot="1" x14ac:dyDescent="0.3">
      <c r="A142" s="2"/>
      <c r="C142" s="4"/>
      <c r="F142" s="3"/>
      <c r="G142" s="3"/>
      <c r="H142" s="3"/>
      <c r="I142" s="3"/>
      <c r="J142" s="69"/>
      <c r="K142" s="69"/>
      <c r="L142" s="69"/>
      <c r="M142" s="69"/>
      <c r="N142" s="2"/>
      <c r="O142" s="2"/>
    </row>
    <row r="143" spans="1:15" ht="31.5" customHeight="1" thickBot="1" x14ac:dyDescent="0.2">
      <c r="B143" s="115" t="s">
        <v>417</v>
      </c>
      <c r="C143" s="116" t="s">
        <v>418</v>
      </c>
      <c r="D143" s="116" t="s">
        <v>419</v>
      </c>
      <c r="E143" s="115" t="s">
        <v>420</v>
      </c>
      <c r="F143" s="117" t="s">
        <v>572</v>
      </c>
      <c r="G143" s="117" t="s">
        <v>422</v>
      </c>
      <c r="H143" s="117" t="s">
        <v>423</v>
      </c>
      <c r="I143" s="117" t="s">
        <v>424</v>
      </c>
      <c r="J143" s="118" t="s">
        <v>425</v>
      </c>
      <c r="K143" s="118" t="s">
        <v>3</v>
      </c>
      <c r="L143" s="118" t="s">
        <v>573</v>
      </c>
      <c r="M143" s="118" t="s">
        <v>574</v>
      </c>
    </row>
    <row r="144" spans="1:15" s="2" customFormat="1" ht="15.75" customHeight="1" x14ac:dyDescent="0.25">
      <c r="A144" s="1"/>
      <c r="B144" s="180" t="s">
        <v>743</v>
      </c>
      <c r="C144" s="181"/>
      <c r="D144" s="181"/>
      <c r="E144" s="181"/>
      <c r="F144" s="50" t="s">
        <v>427</v>
      </c>
      <c r="G144" s="215" t="s">
        <v>743</v>
      </c>
      <c r="H144" s="216"/>
      <c r="I144" s="51" t="s">
        <v>427</v>
      </c>
      <c r="J144" s="144"/>
      <c r="K144" s="145"/>
      <c r="L144" s="145"/>
      <c r="M144" s="146" t="s">
        <v>680</v>
      </c>
      <c r="N144" s="1"/>
      <c r="O144" s="1"/>
    </row>
    <row r="145" spans="1:15" ht="22.5" customHeight="1" x14ac:dyDescent="0.15">
      <c r="A145" s="2"/>
      <c r="B145" s="185">
        <v>1</v>
      </c>
      <c r="C145" s="169" t="s">
        <v>867</v>
      </c>
      <c r="D145" s="185" t="s">
        <v>501</v>
      </c>
      <c r="E145" s="28" t="s">
        <v>55</v>
      </c>
      <c r="F145" s="263">
        <v>2758</v>
      </c>
      <c r="G145" s="34" t="s">
        <v>632</v>
      </c>
      <c r="H145" s="34" t="s">
        <v>1</v>
      </c>
      <c r="I145" s="36">
        <v>1379</v>
      </c>
      <c r="J145" s="30">
        <v>23228369.849315062</v>
      </c>
      <c r="K145" s="30">
        <v>1558305.4330088196</v>
      </c>
      <c r="L145" s="30">
        <v>1558305.5669911804</v>
      </c>
      <c r="M145" s="56">
        <f>SUM(J145:L145)</f>
        <v>26344980.849315062</v>
      </c>
      <c r="N145" s="2"/>
      <c r="O145" s="2"/>
    </row>
    <row r="146" spans="1:15" ht="22.5" customHeight="1" x14ac:dyDescent="0.15">
      <c r="A146" s="2"/>
      <c r="B146" s="186"/>
      <c r="C146" s="170"/>
      <c r="D146" s="186"/>
      <c r="E146" s="28" t="s">
        <v>141</v>
      </c>
      <c r="F146" s="252"/>
      <c r="G146" s="34" t="s">
        <v>633</v>
      </c>
      <c r="H146" s="34" t="s">
        <v>10</v>
      </c>
      <c r="I146" s="36">
        <v>788.7</v>
      </c>
      <c r="J146" s="30">
        <v>54409063</v>
      </c>
      <c r="K146" s="30">
        <v>3655808.677479452</v>
      </c>
      <c r="L146" s="30">
        <v>3655808.322520548</v>
      </c>
      <c r="M146" s="56">
        <f>SUM(J146:L146)</f>
        <v>61720680</v>
      </c>
      <c r="N146" s="2"/>
      <c r="O146" s="2"/>
    </row>
    <row r="147" spans="1:15" ht="22.5" customHeight="1" x14ac:dyDescent="0.15">
      <c r="B147" s="223">
        <v>2</v>
      </c>
      <c r="C147" s="188" t="s">
        <v>862</v>
      </c>
      <c r="D147" s="223" t="s">
        <v>501</v>
      </c>
      <c r="E147" s="28" t="s">
        <v>146</v>
      </c>
      <c r="F147" s="265">
        <v>2172.4</v>
      </c>
      <c r="G147" s="34" t="s">
        <v>635</v>
      </c>
      <c r="H147" s="34" t="s">
        <v>1</v>
      </c>
      <c r="I147" s="36">
        <v>933.57</v>
      </c>
      <c r="J147" s="30">
        <v>64846305.696109429</v>
      </c>
      <c r="K147" s="30">
        <v>4361254.7197808214</v>
      </c>
      <c r="L147" s="30">
        <v>4031184.2802191782</v>
      </c>
      <c r="M147" s="56">
        <f t="shared" ref="M147:M156" si="13">SUM(J147:L147)</f>
        <v>73238744.696109429</v>
      </c>
    </row>
    <row r="148" spans="1:15" ht="22.5" customHeight="1" x14ac:dyDescent="0.15">
      <c r="B148" s="223"/>
      <c r="C148" s="188"/>
      <c r="D148" s="223"/>
      <c r="E148" s="28" t="s">
        <v>147</v>
      </c>
      <c r="F148" s="265"/>
      <c r="G148" s="34" t="s">
        <v>541</v>
      </c>
      <c r="H148" s="34" t="s">
        <v>10</v>
      </c>
      <c r="I148" s="36">
        <v>1077.19</v>
      </c>
      <c r="J148" s="30">
        <v>85256192.45315066</v>
      </c>
      <c r="K148" s="30">
        <v>5701808.796195766</v>
      </c>
      <c r="L148" s="30">
        <v>5701808.203804234</v>
      </c>
      <c r="M148" s="56">
        <f t="shared" si="13"/>
        <v>96659809.45315066</v>
      </c>
    </row>
    <row r="149" spans="1:15" ht="22.5" customHeight="1" x14ac:dyDescent="0.15">
      <c r="B149" s="185">
        <v>3</v>
      </c>
      <c r="C149" s="169" t="s">
        <v>865</v>
      </c>
      <c r="D149" s="185" t="s">
        <v>501</v>
      </c>
      <c r="E149" s="28" t="s">
        <v>157</v>
      </c>
      <c r="F149" s="263">
        <v>3273</v>
      </c>
      <c r="G149" s="34" t="s">
        <v>531</v>
      </c>
      <c r="H149" s="34" t="s">
        <v>1</v>
      </c>
      <c r="I149" s="36">
        <v>1598</v>
      </c>
      <c r="J149" s="30">
        <v>127821315.00000003</v>
      </c>
      <c r="K149" s="30">
        <v>60545160.878681846</v>
      </c>
      <c r="L149" s="30">
        <v>51556075.316035964</v>
      </c>
      <c r="M149" s="56">
        <f>SUM(J149:L149)</f>
        <v>239922551.19471782</v>
      </c>
    </row>
    <row r="150" spans="1:15" ht="22.5" customHeight="1" x14ac:dyDescent="0.15">
      <c r="B150" s="186"/>
      <c r="C150" s="170"/>
      <c r="D150" s="186"/>
      <c r="E150" s="28" t="s">
        <v>158</v>
      </c>
      <c r="F150" s="252"/>
      <c r="G150" s="34" t="s">
        <v>466</v>
      </c>
      <c r="H150" s="34" t="s">
        <v>10</v>
      </c>
      <c r="I150" s="36">
        <v>1584</v>
      </c>
      <c r="J150" s="30">
        <v>158468973.29999995</v>
      </c>
      <c r="K150" s="30">
        <v>185055149.96600217</v>
      </c>
      <c r="L150" s="30">
        <v>56006603.043141671</v>
      </c>
      <c r="M150" s="56">
        <f>SUM(J150:L150)</f>
        <v>399530726.30914378</v>
      </c>
    </row>
    <row r="151" spans="1:15" ht="30" customHeight="1" x14ac:dyDescent="0.15">
      <c r="A151" s="2"/>
      <c r="B151" s="28">
        <v>4</v>
      </c>
      <c r="C151" s="35" t="s">
        <v>864</v>
      </c>
      <c r="D151" s="28" t="s">
        <v>501</v>
      </c>
      <c r="E151" s="28" t="s">
        <v>124</v>
      </c>
      <c r="F151" s="36">
        <v>3568.05</v>
      </c>
      <c r="G151" s="34" t="s">
        <v>125</v>
      </c>
      <c r="H151" s="34" t="s">
        <v>1</v>
      </c>
      <c r="I151" s="36">
        <v>3568.05</v>
      </c>
      <c r="J151" s="30">
        <v>0</v>
      </c>
      <c r="K151" s="30">
        <v>0</v>
      </c>
      <c r="L151" s="30">
        <v>0</v>
      </c>
      <c r="M151" s="56">
        <f>SUM(J151:L151)</f>
        <v>0</v>
      </c>
      <c r="N151" s="2"/>
      <c r="O151" s="2"/>
    </row>
    <row r="152" spans="1:15" ht="27.75" customHeight="1" x14ac:dyDescent="0.15">
      <c r="B152" s="28">
        <v>5</v>
      </c>
      <c r="C152" s="35" t="s">
        <v>1071</v>
      </c>
      <c r="D152" s="28" t="s">
        <v>501</v>
      </c>
      <c r="E152" s="28" t="s">
        <v>126</v>
      </c>
      <c r="F152" s="36">
        <v>3711.4</v>
      </c>
      <c r="G152" s="34" t="s">
        <v>127</v>
      </c>
      <c r="H152" s="34" t="s">
        <v>1</v>
      </c>
      <c r="I152" s="36">
        <v>3711.4</v>
      </c>
      <c r="J152" s="30">
        <v>0</v>
      </c>
      <c r="K152" s="30">
        <v>0</v>
      </c>
      <c r="L152" s="30">
        <v>0</v>
      </c>
      <c r="M152" s="56">
        <f>SUM(J152:L152)</f>
        <v>0</v>
      </c>
    </row>
    <row r="153" spans="1:15" ht="22.5" customHeight="1" x14ac:dyDescent="0.15">
      <c r="B153" s="223">
        <v>6</v>
      </c>
      <c r="C153" s="188" t="s">
        <v>863</v>
      </c>
      <c r="D153" s="223" t="s">
        <v>501</v>
      </c>
      <c r="E153" s="28" t="s">
        <v>626</v>
      </c>
      <c r="F153" s="265">
        <v>3700.68</v>
      </c>
      <c r="G153" s="34" t="s">
        <v>637</v>
      </c>
      <c r="H153" s="34" t="s">
        <v>1</v>
      </c>
      <c r="I153" s="36">
        <v>1765.961</v>
      </c>
      <c r="J153" s="30">
        <v>0</v>
      </c>
      <c r="K153" s="30">
        <v>0</v>
      </c>
      <c r="L153" s="30">
        <v>0</v>
      </c>
      <c r="M153" s="56">
        <f t="shared" si="13"/>
        <v>0</v>
      </c>
    </row>
    <row r="154" spans="1:15" ht="22.5" customHeight="1" x14ac:dyDescent="0.15">
      <c r="A154" s="2"/>
      <c r="B154" s="223"/>
      <c r="C154" s="188"/>
      <c r="D154" s="223"/>
      <c r="E154" s="28" t="s">
        <v>627</v>
      </c>
      <c r="F154" s="265"/>
      <c r="G154" s="34" t="s">
        <v>119</v>
      </c>
      <c r="H154" s="34" t="s">
        <v>10</v>
      </c>
      <c r="I154" s="36">
        <v>590.5</v>
      </c>
      <c r="J154" s="30">
        <v>0</v>
      </c>
      <c r="K154" s="30">
        <v>0</v>
      </c>
      <c r="L154" s="30">
        <v>0</v>
      </c>
      <c r="M154" s="56">
        <f t="shared" si="13"/>
        <v>0</v>
      </c>
      <c r="N154" s="2"/>
      <c r="O154" s="2"/>
    </row>
    <row r="155" spans="1:15" ht="22.5" customHeight="1" x14ac:dyDescent="0.15">
      <c r="B155" s="223"/>
      <c r="C155" s="188"/>
      <c r="D155" s="223"/>
      <c r="E155" s="28" t="s">
        <v>628</v>
      </c>
      <c r="F155" s="265"/>
      <c r="G155" s="34" t="s">
        <v>58</v>
      </c>
      <c r="H155" s="34" t="s">
        <v>186</v>
      </c>
      <c r="I155" s="36">
        <v>1300</v>
      </c>
      <c r="J155" s="30">
        <v>0</v>
      </c>
      <c r="K155" s="30">
        <v>0</v>
      </c>
      <c r="L155" s="30">
        <v>0</v>
      </c>
      <c r="M155" s="56">
        <f t="shared" si="13"/>
        <v>0</v>
      </c>
    </row>
    <row r="156" spans="1:15" ht="22.5" customHeight="1" x14ac:dyDescent="0.15">
      <c r="B156" s="223"/>
      <c r="C156" s="188"/>
      <c r="D156" s="223"/>
      <c r="E156" s="28" t="s">
        <v>629</v>
      </c>
      <c r="F156" s="265"/>
      <c r="G156" s="34" t="s">
        <v>638</v>
      </c>
      <c r="H156" s="34" t="s">
        <v>187</v>
      </c>
      <c r="I156" s="36">
        <v>44.22</v>
      </c>
      <c r="J156" s="30">
        <v>0</v>
      </c>
      <c r="K156" s="30">
        <v>-9.6285531991033829E-3</v>
      </c>
      <c r="L156" s="30">
        <v>9.6285531991033829E-3</v>
      </c>
      <c r="M156" s="56">
        <f t="shared" si="13"/>
        <v>0</v>
      </c>
    </row>
    <row r="157" spans="1:15" ht="26.25" customHeight="1" x14ac:dyDescent="0.15">
      <c r="B157" s="58">
        <v>7</v>
      </c>
      <c r="C157" s="136" t="s">
        <v>866</v>
      </c>
      <c r="D157" s="28" t="s">
        <v>501</v>
      </c>
      <c r="E157" s="28" t="s">
        <v>169</v>
      </c>
      <c r="F157" s="29">
        <v>5422.24</v>
      </c>
      <c r="G157" s="31" t="s">
        <v>692</v>
      </c>
      <c r="H157" s="28" t="s">
        <v>1</v>
      </c>
      <c r="I157" s="36">
        <v>5422.24</v>
      </c>
      <c r="J157" s="30">
        <v>0</v>
      </c>
      <c r="K157" s="30">
        <v>0</v>
      </c>
      <c r="L157" s="30">
        <v>0</v>
      </c>
      <c r="M157" s="56">
        <f>SUM(J157:L157)</f>
        <v>0</v>
      </c>
    </row>
    <row r="158" spans="1:15" ht="26.25" customHeight="1" x14ac:dyDescent="0.15">
      <c r="B158" s="266">
        <v>8</v>
      </c>
      <c r="C158" s="188" t="s">
        <v>1037</v>
      </c>
      <c r="D158" s="28" t="s">
        <v>501</v>
      </c>
      <c r="E158" s="28" t="s">
        <v>1014</v>
      </c>
      <c r="F158" s="217">
        <v>3631.37</v>
      </c>
      <c r="G158" s="31">
        <v>45129</v>
      </c>
      <c r="H158" s="28" t="s">
        <v>1</v>
      </c>
      <c r="I158" s="36">
        <v>540</v>
      </c>
      <c r="J158" s="30">
        <v>0</v>
      </c>
      <c r="K158" s="30">
        <v>0</v>
      </c>
      <c r="L158" s="30">
        <v>0</v>
      </c>
      <c r="M158" s="56">
        <f>SUM(J158:L158)</f>
        <v>0</v>
      </c>
    </row>
    <row r="159" spans="1:15" ht="26.25" customHeight="1" x14ac:dyDescent="0.15">
      <c r="B159" s="267"/>
      <c r="C159" s="188"/>
      <c r="D159" s="28" t="s">
        <v>501</v>
      </c>
      <c r="E159" s="28" t="s">
        <v>1079</v>
      </c>
      <c r="F159" s="218"/>
      <c r="G159" s="31">
        <v>44979</v>
      </c>
      <c r="H159" s="28" t="s">
        <v>10</v>
      </c>
      <c r="I159" s="36">
        <v>3091.37</v>
      </c>
      <c r="J159" s="30">
        <v>0</v>
      </c>
      <c r="K159" s="30">
        <v>0</v>
      </c>
      <c r="L159" s="30">
        <v>0</v>
      </c>
      <c r="M159" s="56">
        <f>SUM(J159:L159)</f>
        <v>0</v>
      </c>
    </row>
    <row r="160" spans="1:15" s="1" customFormat="1" ht="12" thickBot="1" x14ac:dyDescent="0.3">
      <c r="C160" s="4"/>
      <c r="F160" s="3"/>
      <c r="G160" s="3"/>
      <c r="H160" s="3"/>
      <c r="I160" s="3"/>
      <c r="J160" s="5"/>
      <c r="K160" s="5"/>
      <c r="L160" s="5"/>
      <c r="M160" s="5"/>
    </row>
    <row r="161" spans="1:15" s="2" customFormat="1" ht="22.5" customHeight="1" thickBot="1" x14ac:dyDescent="0.3">
      <c r="A161" s="1"/>
      <c r="C161" s="71"/>
      <c r="D161" s="242" t="s">
        <v>501</v>
      </c>
      <c r="E161" s="243"/>
      <c r="F161" s="247" t="s">
        <v>4</v>
      </c>
      <c r="G161" s="248"/>
      <c r="H161" s="249"/>
      <c r="I161" s="59" t="s">
        <v>903</v>
      </c>
      <c r="J161" s="78">
        <f>SUM(J145:J160)</f>
        <v>514030219.29857516</v>
      </c>
      <c r="K161" s="78">
        <f>SUM(K145:K160)</f>
        <v>260877488.46152031</v>
      </c>
      <c r="L161" s="78">
        <f>SUM(L145:L160)</f>
        <v>122509784.74234132</v>
      </c>
      <c r="M161" s="78">
        <f>SUM(M145:M160)</f>
        <v>897417492.50243676</v>
      </c>
      <c r="N161" s="152">
        <f>SUM(J161:L161)</f>
        <v>897417492.50243676</v>
      </c>
      <c r="O161" s="151" t="b">
        <f>M161=N161</f>
        <v>1</v>
      </c>
    </row>
    <row r="162" spans="1:15" s="1" customFormat="1" x14ac:dyDescent="0.25">
      <c r="C162" s="4"/>
      <c r="F162" s="3"/>
      <c r="G162" s="3"/>
      <c r="H162" s="3"/>
      <c r="I162" s="3"/>
      <c r="J162" s="69"/>
      <c r="K162" s="153">
        <f>SUM(K161:L161)</f>
        <v>383387273.20386165</v>
      </c>
      <c r="L162" s="69"/>
      <c r="M162" s="69"/>
    </row>
    <row r="163" spans="1:15" s="1" customFormat="1" x14ac:dyDescent="0.25">
      <c r="C163" s="4"/>
      <c r="F163" s="3"/>
      <c r="G163" s="3"/>
      <c r="H163" s="3"/>
      <c r="I163" s="3"/>
      <c r="J163" s="69"/>
      <c r="K163" s="69"/>
      <c r="L163" s="69"/>
      <c r="M163" s="69"/>
    </row>
    <row r="164" spans="1:15" s="1" customFormat="1" x14ac:dyDescent="0.25">
      <c r="C164" s="4"/>
      <c r="F164" s="3"/>
      <c r="G164" s="3"/>
      <c r="H164" s="3"/>
      <c r="I164" s="3"/>
      <c r="J164" s="69"/>
      <c r="K164" s="69"/>
      <c r="L164" s="69"/>
      <c r="M164" s="69"/>
    </row>
    <row r="165" spans="1:15" s="1" customFormat="1" ht="12" thickBot="1" x14ac:dyDescent="0.3">
      <c r="C165" s="4"/>
      <c r="F165" s="3"/>
      <c r="G165" s="3"/>
      <c r="H165" s="3"/>
      <c r="I165" s="3"/>
      <c r="J165" s="69"/>
      <c r="K165" s="69"/>
      <c r="L165" s="69"/>
      <c r="M165" s="69"/>
    </row>
    <row r="166" spans="1:15" ht="31.5" customHeight="1" thickBot="1" x14ac:dyDescent="0.2">
      <c r="B166" s="115" t="s">
        <v>417</v>
      </c>
      <c r="C166" s="116" t="s">
        <v>418</v>
      </c>
      <c r="D166" s="116" t="s">
        <v>419</v>
      </c>
      <c r="E166" s="115" t="s">
        <v>420</v>
      </c>
      <c r="F166" s="117" t="s">
        <v>572</v>
      </c>
      <c r="G166" s="117" t="s">
        <v>422</v>
      </c>
      <c r="H166" s="117" t="s">
        <v>423</v>
      </c>
      <c r="I166" s="117" t="s">
        <v>424</v>
      </c>
      <c r="J166" s="118" t="s">
        <v>425</v>
      </c>
      <c r="K166" s="118" t="s">
        <v>3</v>
      </c>
      <c r="L166" s="118" t="s">
        <v>573</v>
      </c>
      <c r="M166" s="118" t="s">
        <v>574</v>
      </c>
    </row>
    <row r="167" spans="1:15" s="2" customFormat="1" ht="15.75" customHeight="1" x14ac:dyDescent="0.25">
      <c r="A167" s="1"/>
      <c r="B167" s="180" t="s">
        <v>743</v>
      </c>
      <c r="C167" s="181"/>
      <c r="D167" s="181"/>
      <c r="E167" s="181"/>
      <c r="F167" s="50" t="s">
        <v>427</v>
      </c>
      <c r="G167" s="215" t="s">
        <v>743</v>
      </c>
      <c r="H167" s="216"/>
      <c r="I167" s="51" t="s">
        <v>427</v>
      </c>
      <c r="J167" s="144"/>
      <c r="K167" s="145"/>
      <c r="L167" s="145"/>
      <c r="M167" s="146" t="s">
        <v>680</v>
      </c>
      <c r="N167" s="1"/>
      <c r="O167" s="1"/>
    </row>
    <row r="168" spans="1:15" ht="22.5" customHeight="1" x14ac:dyDescent="0.15">
      <c r="B168" s="223">
        <v>1</v>
      </c>
      <c r="C168" s="188" t="s">
        <v>868</v>
      </c>
      <c r="D168" s="223" t="s">
        <v>550</v>
      </c>
      <c r="E168" s="28" t="s">
        <v>161</v>
      </c>
      <c r="F168" s="251">
        <v>2904</v>
      </c>
      <c r="G168" s="34" t="s">
        <v>162</v>
      </c>
      <c r="H168" s="34" t="s">
        <v>1</v>
      </c>
      <c r="I168" s="36">
        <v>1452</v>
      </c>
      <c r="J168" s="30">
        <v>145200000</v>
      </c>
      <c r="K168" s="30">
        <v>122527744.47283769</v>
      </c>
      <c r="L168" s="30">
        <v>47315480.32168287</v>
      </c>
      <c r="M168" s="56">
        <f>SUM(J168:L168)</f>
        <v>315043224.79452056</v>
      </c>
    </row>
    <row r="169" spans="1:15" ht="22.5" customHeight="1" x14ac:dyDescent="0.15">
      <c r="B169" s="223"/>
      <c r="C169" s="188"/>
      <c r="D169" s="223"/>
      <c r="E169" s="28" t="s">
        <v>163</v>
      </c>
      <c r="F169" s="252"/>
      <c r="G169" s="34" t="s">
        <v>639</v>
      </c>
      <c r="H169" s="34" t="s">
        <v>10</v>
      </c>
      <c r="I169" s="36">
        <v>1452</v>
      </c>
      <c r="J169" s="30">
        <v>145200000</v>
      </c>
      <c r="K169" s="30">
        <v>134994853.27041095</v>
      </c>
      <c r="L169" s="30">
        <v>61816573.729589045</v>
      </c>
      <c r="M169" s="56">
        <f>SUM(J169:L169)</f>
        <v>342011427</v>
      </c>
    </row>
    <row r="170" spans="1:15" s="1" customFormat="1" ht="12" thickBot="1" x14ac:dyDescent="0.3">
      <c r="C170" s="4"/>
      <c r="F170" s="3"/>
      <c r="G170" s="3"/>
      <c r="H170" s="3"/>
      <c r="I170" s="3"/>
      <c r="J170" s="5"/>
      <c r="K170" s="5"/>
      <c r="L170" s="5"/>
      <c r="M170" s="5"/>
    </row>
    <row r="171" spans="1:15" s="2" customFormat="1" ht="22.5" customHeight="1" thickBot="1" x14ac:dyDescent="0.3">
      <c r="A171" s="1"/>
      <c r="C171" s="71"/>
      <c r="D171" s="242" t="s">
        <v>550</v>
      </c>
      <c r="E171" s="243"/>
      <c r="F171" s="247" t="s">
        <v>4</v>
      </c>
      <c r="G171" s="248"/>
      <c r="H171" s="249"/>
      <c r="I171" s="59" t="s">
        <v>903</v>
      </c>
      <c r="J171" s="78">
        <f t="shared" ref="J171:L171" si="14">SUM(J168:J170)</f>
        <v>290400000</v>
      </c>
      <c r="K171" s="78">
        <f t="shared" si="14"/>
        <v>257522597.74324864</v>
      </c>
      <c r="L171" s="78">
        <f t="shared" si="14"/>
        <v>109132054.05127192</v>
      </c>
      <c r="M171" s="78">
        <f>SUM(M168:M170)</f>
        <v>657054651.79452062</v>
      </c>
      <c r="N171" s="152">
        <f>SUM(J171:L171)</f>
        <v>657054651.79452062</v>
      </c>
      <c r="O171" s="151" t="b">
        <f>M171=N171</f>
        <v>1</v>
      </c>
    </row>
    <row r="172" spans="1:15" s="1" customFormat="1" x14ac:dyDescent="0.25">
      <c r="C172" s="4"/>
      <c r="F172" s="3"/>
      <c r="J172" s="69"/>
      <c r="K172" s="153">
        <f>SUM(K171:L171)</f>
        <v>366654651.79452056</v>
      </c>
      <c r="L172" s="69"/>
      <c r="M172" s="69"/>
    </row>
    <row r="173" spans="1:15" s="1" customFormat="1" x14ac:dyDescent="0.25">
      <c r="C173" s="4"/>
      <c r="F173" s="3"/>
      <c r="J173" s="69"/>
      <c r="K173" s="76"/>
      <c r="L173" s="69"/>
      <c r="M173" s="69"/>
    </row>
    <row r="174" spans="1:15" s="1" customFormat="1" x14ac:dyDescent="0.25">
      <c r="C174" s="4"/>
      <c r="F174" s="3"/>
      <c r="J174" s="69"/>
      <c r="K174" s="76"/>
      <c r="L174" s="69"/>
      <c r="M174" s="69"/>
    </row>
    <row r="175" spans="1:15" s="1" customFormat="1" ht="12" thickBot="1" x14ac:dyDescent="0.3">
      <c r="C175" s="4"/>
      <c r="F175" s="3"/>
      <c r="J175" s="69"/>
      <c r="K175" s="69"/>
      <c r="L175" s="69"/>
      <c r="M175" s="69"/>
    </row>
    <row r="176" spans="1:15" s="2" customFormat="1" ht="22.5" customHeight="1" thickBot="1" x14ac:dyDescent="0.3">
      <c r="A176" s="1"/>
      <c r="C176" s="255" t="s">
        <v>994</v>
      </c>
      <c r="D176" s="256"/>
      <c r="E176" s="257"/>
      <c r="F176" s="242" t="s">
        <v>619</v>
      </c>
      <c r="G176" s="250"/>
      <c r="H176" s="243"/>
      <c r="I176" s="59" t="s">
        <v>903</v>
      </c>
      <c r="J176" s="78">
        <f>SUM(J8+J49+J112+J124+J138+J161+J171)</f>
        <v>6157956590.8589125</v>
      </c>
      <c r="K176" s="78">
        <f>SUM(K8+K49+K112+K124+K138+K161+K171)</f>
        <v>3530558283.0461254</v>
      </c>
      <c r="L176" s="78">
        <f>SUM(L8+L49+L112+L124+L138+L161+L171)</f>
        <v>2149964415.7728214</v>
      </c>
      <c r="M176" s="78">
        <f>SUM(J176+K177)</f>
        <v>11838479289.67786</v>
      </c>
      <c r="N176" s="1"/>
      <c r="O176" s="1"/>
    </row>
    <row r="177" spans="3:13" ht="22.5" customHeight="1" thickBot="1" x14ac:dyDescent="0.2">
      <c r="C177" s="258"/>
      <c r="D177" s="259"/>
      <c r="E177" s="260"/>
      <c r="F177" s="242" t="s">
        <v>679</v>
      </c>
      <c r="G177" s="250"/>
      <c r="H177" s="243"/>
      <c r="I177" s="205" t="s">
        <v>903</v>
      </c>
      <c r="J177" s="206"/>
      <c r="K177" s="80">
        <f>SUM(K176+L176)</f>
        <v>5680522698.8189468</v>
      </c>
      <c r="L177" s="81"/>
      <c r="M177" s="79" t="s">
        <v>743</v>
      </c>
    </row>
    <row r="178" spans="3:13" ht="14.25" customHeight="1" x14ac:dyDescent="0.15"/>
    <row r="181" spans="3:13" hidden="1" x14ac:dyDescent="0.15">
      <c r="G181" s="11" t="s">
        <v>700</v>
      </c>
    </row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4" x14ac:dyDescent="0.15"/>
  </sheetData>
  <sortState ref="B50:Z101">
    <sortCondition ref="C49"/>
  </sortState>
  <mergeCells count="144">
    <mergeCell ref="F153:F156"/>
    <mergeCell ref="B167:E167"/>
    <mergeCell ref="C147:C148"/>
    <mergeCell ref="B147:B148"/>
    <mergeCell ref="C149:C150"/>
    <mergeCell ref="B149:B150"/>
    <mergeCell ref="D149:D150"/>
    <mergeCell ref="F149:F150"/>
    <mergeCell ref="C145:C146"/>
    <mergeCell ref="B145:B146"/>
    <mergeCell ref="D145:D146"/>
    <mergeCell ref="F145:F146"/>
    <mergeCell ref="F147:F148"/>
    <mergeCell ref="D147:D148"/>
    <mergeCell ref="D161:E161"/>
    <mergeCell ref="F158:F159"/>
    <mergeCell ref="C158:C159"/>
    <mergeCell ref="B158:B159"/>
    <mergeCell ref="C153:C156"/>
    <mergeCell ref="B153:B156"/>
    <mergeCell ref="F108:F109"/>
    <mergeCell ref="C89:C90"/>
    <mergeCell ref="D120:D122"/>
    <mergeCell ref="D87:D88"/>
    <mergeCell ref="D112:E112"/>
    <mergeCell ref="D124:E124"/>
    <mergeCell ref="D138:E138"/>
    <mergeCell ref="F124:H124"/>
    <mergeCell ref="D102:D103"/>
    <mergeCell ref="B118:E118"/>
    <mergeCell ref="C93:C94"/>
    <mergeCell ref="B93:B94"/>
    <mergeCell ref="B120:B122"/>
    <mergeCell ref="D95:D96"/>
    <mergeCell ref="F120:F122"/>
    <mergeCell ref="F87:F88"/>
    <mergeCell ref="B2:M2"/>
    <mergeCell ref="C31:C33"/>
    <mergeCell ref="B31:B33"/>
    <mergeCell ref="C36:C37"/>
    <mergeCell ref="G5:H5"/>
    <mergeCell ref="D8:E8"/>
    <mergeCell ref="F8:H8"/>
    <mergeCell ref="F31:F33"/>
    <mergeCell ref="D31:D33"/>
    <mergeCell ref="G14:H14"/>
    <mergeCell ref="B36:B37"/>
    <mergeCell ref="D36:D37"/>
    <mergeCell ref="F36:F37"/>
    <mergeCell ref="C15:C16"/>
    <mergeCell ref="B15:B16"/>
    <mergeCell ref="D15:D16"/>
    <mergeCell ref="F15:F16"/>
    <mergeCell ref="F28:F29"/>
    <mergeCell ref="B5:E5"/>
    <mergeCell ref="B14:E14"/>
    <mergeCell ref="F24:F25"/>
    <mergeCell ref="C24:C25"/>
    <mergeCell ref="I177:J177"/>
    <mergeCell ref="C176:E177"/>
    <mergeCell ref="C168:C169"/>
    <mergeCell ref="G167:H167"/>
    <mergeCell ref="F60:F61"/>
    <mergeCell ref="C56:C57"/>
    <mergeCell ref="B56:B57"/>
    <mergeCell ref="D56:D57"/>
    <mergeCell ref="F83:F84"/>
    <mergeCell ref="C58:C59"/>
    <mergeCell ref="B58:B59"/>
    <mergeCell ref="D58:D59"/>
    <mergeCell ref="B81:B82"/>
    <mergeCell ref="C81:C82"/>
    <mergeCell ref="D81:D82"/>
    <mergeCell ref="F106:F107"/>
    <mergeCell ref="F58:F59"/>
    <mergeCell ref="C102:C103"/>
    <mergeCell ref="B60:B61"/>
    <mergeCell ref="F138:H138"/>
    <mergeCell ref="G130:H130"/>
    <mergeCell ref="C87:C88"/>
    <mergeCell ref="C120:C122"/>
    <mergeCell ref="D153:D156"/>
    <mergeCell ref="F177:H177"/>
    <mergeCell ref="F49:H49"/>
    <mergeCell ref="F66:F67"/>
    <mergeCell ref="F46:F47"/>
    <mergeCell ref="F56:F57"/>
    <mergeCell ref="F89:F90"/>
    <mergeCell ref="G55:H55"/>
    <mergeCell ref="F93:F94"/>
    <mergeCell ref="B24:B25"/>
    <mergeCell ref="D24:D25"/>
    <mergeCell ref="D89:D90"/>
    <mergeCell ref="C46:C47"/>
    <mergeCell ref="B46:B47"/>
    <mergeCell ref="C60:C61"/>
    <mergeCell ref="B66:B67"/>
    <mergeCell ref="D66:D67"/>
    <mergeCell ref="C83:C84"/>
    <mergeCell ref="B83:B84"/>
    <mergeCell ref="C66:C67"/>
    <mergeCell ref="B55:E55"/>
    <mergeCell ref="B89:B90"/>
    <mergeCell ref="B87:B88"/>
    <mergeCell ref="B28:B29"/>
    <mergeCell ref="C28:C29"/>
    <mergeCell ref="D171:E171"/>
    <mergeCell ref="F161:H161"/>
    <mergeCell ref="F171:H171"/>
    <mergeCell ref="F176:H176"/>
    <mergeCell ref="F102:F103"/>
    <mergeCell ref="F95:F96"/>
    <mergeCell ref="F81:F82"/>
    <mergeCell ref="D100:D101"/>
    <mergeCell ref="D83:D84"/>
    <mergeCell ref="D93:D94"/>
    <mergeCell ref="G118:H118"/>
    <mergeCell ref="D108:D109"/>
    <mergeCell ref="B144:E144"/>
    <mergeCell ref="C106:C107"/>
    <mergeCell ref="B106:B107"/>
    <mergeCell ref="D106:D107"/>
    <mergeCell ref="B98:B99"/>
    <mergeCell ref="C100:C101"/>
    <mergeCell ref="F112:H112"/>
    <mergeCell ref="B100:B101"/>
    <mergeCell ref="F168:F169"/>
    <mergeCell ref="B95:B96"/>
    <mergeCell ref="B102:B103"/>
    <mergeCell ref="G144:H144"/>
    <mergeCell ref="B42:B45"/>
    <mergeCell ref="D46:D47"/>
    <mergeCell ref="D98:D99"/>
    <mergeCell ref="B168:B169"/>
    <mergeCell ref="D168:D169"/>
    <mergeCell ref="D28:D29"/>
    <mergeCell ref="D49:E49"/>
    <mergeCell ref="C42:C45"/>
    <mergeCell ref="B130:E130"/>
    <mergeCell ref="B108:B109"/>
    <mergeCell ref="C95:C96"/>
    <mergeCell ref="C98:C99"/>
    <mergeCell ref="D42:D45"/>
    <mergeCell ref="C108:C109"/>
  </mergeCell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6" activePane="bottomLeft" state="frozen"/>
      <selection pane="bottomLeft" activeCell="F1" sqref="F1:F1048576"/>
    </sheetView>
  </sheetViews>
  <sheetFormatPr defaultColWidth="0" defaultRowHeight="11.25" zeroHeight="1" x14ac:dyDescent="0.25"/>
  <cols>
    <col min="1" max="1" width="3" style="73" customWidth="1"/>
    <col min="2" max="2" width="4.28515625" style="11" customWidth="1"/>
    <col min="3" max="3" width="50.5703125" style="14" customWidth="1"/>
    <col min="4" max="4" width="10.28515625" style="11" bestFit="1" customWidth="1"/>
    <col min="5" max="5" width="6.7109375" style="11" customWidth="1"/>
    <col min="6" max="6" width="12" style="15" customWidth="1"/>
    <col min="7" max="7" width="11" style="11" customWidth="1"/>
    <col min="8" max="8" width="7.42578125" style="11" customWidth="1"/>
    <col min="9" max="9" width="9.7109375" style="11" customWidth="1"/>
    <col min="10" max="10" width="15" style="17" bestFit="1" customWidth="1"/>
    <col min="11" max="11" width="14.85546875" style="17" bestFit="1" customWidth="1"/>
    <col min="12" max="12" width="13.28515625" style="17" bestFit="1" customWidth="1"/>
    <col min="13" max="13" width="15" style="17" bestFit="1" customWidth="1"/>
    <col min="14" max="14" width="13.5703125" style="1" customWidth="1"/>
    <col min="15" max="15" width="4.7109375" style="1" customWidth="1"/>
    <col min="16" max="258" width="9.140625" style="11" hidden="1"/>
    <col min="259" max="259" width="4.28515625" style="11" hidden="1"/>
    <col min="260" max="260" width="34.7109375" style="11" hidden="1"/>
    <col min="261" max="261" width="13.140625" style="11" hidden="1"/>
    <col min="262" max="262" width="6.7109375" style="11" hidden="1"/>
    <col min="263" max="263" width="10" style="11" hidden="1"/>
    <col min="264" max="264" width="11" style="11" hidden="1"/>
    <col min="265" max="265" width="4.5703125" style="11" hidden="1"/>
    <col min="266" max="266" width="9.7109375" style="11" hidden="1"/>
    <col min="267" max="267" width="13" style="11" hidden="1"/>
    <col min="268" max="268" width="12" style="11" hidden="1"/>
    <col min="269" max="269" width="11.7109375" style="11" hidden="1"/>
    <col min="270" max="270" width="13.140625" style="11" hidden="1"/>
    <col min="271" max="514" width="9.140625" style="11" hidden="1"/>
    <col min="515" max="515" width="4.28515625" style="11" hidden="1"/>
    <col min="516" max="516" width="34.7109375" style="11" hidden="1"/>
    <col min="517" max="517" width="13.140625" style="11" hidden="1"/>
    <col min="518" max="518" width="6.7109375" style="11" hidden="1"/>
    <col min="519" max="519" width="10" style="11" hidden="1"/>
    <col min="520" max="520" width="11" style="11" hidden="1"/>
    <col min="521" max="521" width="4.5703125" style="11" hidden="1"/>
    <col min="522" max="522" width="9.7109375" style="11" hidden="1"/>
    <col min="523" max="523" width="13" style="11" hidden="1"/>
    <col min="524" max="524" width="12" style="11" hidden="1"/>
    <col min="525" max="525" width="11.7109375" style="11" hidden="1"/>
    <col min="526" max="526" width="13.140625" style="11" hidden="1"/>
    <col min="527" max="770" width="9.140625" style="11" hidden="1"/>
    <col min="771" max="771" width="4.28515625" style="11" hidden="1"/>
    <col min="772" max="772" width="34.7109375" style="11" hidden="1"/>
    <col min="773" max="773" width="13.140625" style="11" hidden="1"/>
    <col min="774" max="774" width="6.7109375" style="11" hidden="1"/>
    <col min="775" max="775" width="10" style="11" hidden="1"/>
    <col min="776" max="776" width="11" style="11" hidden="1"/>
    <col min="777" max="777" width="4.5703125" style="11" hidden="1"/>
    <col min="778" max="778" width="9.7109375" style="11" hidden="1"/>
    <col min="779" max="779" width="13" style="11" hidden="1"/>
    <col min="780" max="780" width="12" style="11" hidden="1"/>
    <col min="781" max="781" width="11.7109375" style="11" hidden="1"/>
    <col min="782" max="782" width="13.140625" style="11" hidden="1"/>
    <col min="783" max="1026" width="9.140625" style="11" hidden="1"/>
    <col min="1027" max="1027" width="4.28515625" style="11" hidden="1"/>
    <col min="1028" max="1028" width="34.7109375" style="11" hidden="1"/>
    <col min="1029" max="1029" width="13.140625" style="11" hidden="1"/>
    <col min="1030" max="1030" width="6.7109375" style="11" hidden="1"/>
    <col min="1031" max="1031" width="10" style="11" hidden="1"/>
    <col min="1032" max="1032" width="11" style="11" hidden="1"/>
    <col min="1033" max="1033" width="4.5703125" style="11" hidden="1"/>
    <col min="1034" max="1034" width="9.7109375" style="11" hidden="1"/>
    <col min="1035" max="1035" width="13" style="11" hidden="1"/>
    <col min="1036" max="1036" width="12" style="11" hidden="1"/>
    <col min="1037" max="1037" width="11.7109375" style="11" hidden="1"/>
    <col min="1038" max="1038" width="13.140625" style="11" hidden="1"/>
    <col min="1039" max="1282" width="9.140625" style="11" hidden="1"/>
    <col min="1283" max="1283" width="4.28515625" style="11" hidden="1"/>
    <col min="1284" max="1284" width="34.7109375" style="11" hidden="1"/>
    <col min="1285" max="1285" width="13.140625" style="11" hidden="1"/>
    <col min="1286" max="1286" width="6.7109375" style="11" hidden="1"/>
    <col min="1287" max="1287" width="10" style="11" hidden="1"/>
    <col min="1288" max="1288" width="11" style="11" hidden="1"/>
    <col min="1289" max="1289" width="4.5703125" style="11" hidden="1"/>
    <col min="1290" max="1290" width="9.7109375" style="11" hidden="1"/>
    <col min="1291" max="1291" width="13" style="11" hidden="1"/>
    <col min="1292" max="1292" width="12" style="11" hidden="1"/>
    <col min="1293" max="1293" width="11.7109375" style="11" hidden="1"/>
    <col min="1294" max="1294" width="13.140625" style="11" hidden="1"/>
    <col min="1295" max="1538" width="9.140625" style="11" hidden="1"/>
    <col min="1539" max="1539" width="4.28515625" style="11" hidden="1"/>
    <col min="1540" max="1540" width="34.7109375" style="11" hidden="1"/>
    <col min="1541" max="1541" width="13.140625" style="11" hidden="1"/>
    <col min="1542" max="1542" width="6.7109375" style="11" hidden="1"/>
    <col min="1543" max="1543" width="10" style="11" hidden="1"/>
    <col min="1544" max="1544" width="11" style="11" hidden="1"/>
    <col min="1545" max="1545" width="4.5703125" style="11" hidden="1"/>
    <col min="1546" max="1546" width="9.7109375" style="11" hidden="1"/>
    <col min="1547" max="1547" width="13" style="11" hidden="1"/>
    <col min="1548" max="1548" width="12" style="11" hidden="1"/>
    <col min="1549" max="1549" width="11.7109375" style="11" hidden="1"/>
    <col min="1550" max="1550" width="13.140625" style="11" hidden="1"/>
    <col min="1551" max="1794" width="9.140625" style="11" hidden="1"/>
    <col min="1795" max="1795" width="4.28515625" style="11" hidden="1"/>
    <col min="1796" max="1796" width="34.7109375" style="11" hidden="1"/>
    <col min="1797" max="1797" width="13.140625" style="11" hidden="1"/>
    <col min="1798" max="1798" width="6.7109375" style="11" hidden="1"/>
    <col min="1799" max="1799" width="10" style="11" hidden="1"/>
    <col min="1800" max="1800" width="11" style="11" hidden="1"/>
    <col min="1801" max="1801" width="4.5703125" style="11" hidden="1"/>
    <col min="1802" max="1802" width="9.7109375" style="11" hidden="1"/>
    <col min="1803" max="1803" width="13" style="11" hidden="1"/>
    <col min="1804" max="1804" width="12" style="11" hidden="1"/>
    <col min="1805" max="1805" width="11.7109375" style="11" hidden="1"/>
    <col min="1806" max="1806" width="13.140625" style="11" hidden="1"/>
    <col min="1807" max="2050" width="9.140625" style="11" hidden="1"/>
    <col min="2051" max="2051" width="4.28515625" style="11" hidden="1"/>
    <col min="2052" max="2052" width="34.7109375" style="11" hidden="1"/>
    <col min="2053" max="2053" width="13.140625" style="11" hidden="1"/>
    <col min="2054" max="2054" width="6.7109375" style="11" hidden="1"/>
    <col min="2055" max="2055" width="10" style="11" hidden="1"/>
    <col min="2056" max="2056" width="11" style="11" hidden="1"/>
    <col min="2057" max="2057" width="4.5703125" style="11" hidden="1"/>
    <col min="2058" max="2058" width="9.7109375" style="11" hidden="1"/>
    <col min="2059" max="2059" width="13" style="11" hidden="1"/>
    <col min="2060" max="2060" width="12" style="11" hidden="1"/>
    <col min="2061" max="2061" width="11.7109375" style="11" hidden="1"/>
    <col min="2062" max="2062" width="13.140625" style="11" hidden="1"/>
    <col min="2063" max="2306" width="9.140625" style="11" hidden="1"/>
    <col min="2307" max="2307" width="4.28515625" style="11" hidden="1"/>
    <col min="2308" max="2308" width="34.7109375" style="11" hidden="1"/>
    <col min="2309" max="2309" width="13.140625" style="11" hidden="1"/>
    <col min="2310" max="2310" width="6.7109375" style="11" hidden="1"/>
    <col min="2311" max="2311" width="10" style="11" hidden="1"/>
    <col min="2312" max="2312" width="11" style="11" hidden="1"/>
    <col min="2313" max="2313" width="4.5703125" style="11" hidden="1"/>
    <col min="2314" max="2314" width="9.7109375" style="11" hidden="1"/>
    <col min="2315" max="2315" width="13" style="11" hidden="1"/>
    <col min="2316" max="2316" width="12" style="11" hidden="1"/>
    <col min="2317" max="2317" width="11.7109375" style="11" hidden="1"/>
    <col min="2318" max="2318" width="13.140625" style="11" hidden="1"/>
    <col min="2319" max="2562" width="9.140625" style="11" hidden="1"/>
    <col min="2563" max="2563" width="4.28515625" style="11" hidden="1"/>
    <col min="2564" max="2564" width="34.7109375" style="11" hidden="1"/>
    <col min="2565" max="2565" width="13.140625" style="11" hidden="1"/>
    <col min="2566" max="2566" width="6.7109375" style="11" hidden="1"/>
    <col min="2567" max="2567" width="10" style="11" hidden="1"/>
    <col min="2568" max="2568" width="11" style="11" hidden="1"/>
    <col min="2569" max="2569" width="4.5703125" style="11" hidden="1"/>
    <col min="2570" max="2570" width="9.7109375" style="11" hidden="1"/>
    <col min="2571" max="2571" width="13" style="11" hidden="1"/>
    <col min="2572" max="2572" width="12" style="11" hidden="1"/>
    <col min="2573" max="2573" width="11.7109375" style="11" hidden="1"/>
    <col min="2574" max="2574" width="13.140625" style="11" hidden="1"/>
    <col min="2575" max="2818" width="9.140625" style="11" hidden="1"/>
    <col min="2819" max="2819" width="4.28515625" style="11" hidden="1"/>
    <col min="2820" max="2820" width="34.7109375" style="11" hidden="1"/>
    <col min="2821" max="2821" width="13.140625" style="11" hidden="1"/>
    <col min="2822" max="2822" width="6.7109375" style="11" hidden="1"/>
    <col min="2823" max="2823" width="10" style="11" hidden="1"/>
    <col min="2824" max="2824" width="11" style="11" hidden="1"/>
    <col min="2825" max="2825" width="4.5703125" style="11" hidden="1"/>
    <col min="2826" max="2826" width="9.7109375" style="11" hidden="1"/>
    <col min="2827" max="2827" width="13" style="11" hidden="1"/>
    <col min="2828" max="2828" width="12" style="11" hidden="1"/>
    <col min="2829" max="2829" width="11.7109375" style="11" hidden="1"/>
    <col min="2830" max="2830" width="13.140625" style="11" hidden="1"/>
    <col min="2831" max="3074" width="9.140625" style="11" hidden="1"/>
    <col min="3075" max="3075" width="4.28515625" style="11" hidden="1"/>
    <col min="3076" max="3076" width="34.7109375" style="11" hidden="1"/>
    <col min="3077" max="3077" width="13.140625" style="11" hidden="1"/>
    <col min="3078" max="3078" width="6.7109375" style="11" hidden="1"/>
    <col min="3079" max="3079" width="10" style="11" hidden="1"/>
    <col min="3080" max="3080" width="11" style="11" hidden="1"/>
    <col min="3081" max="3081" width="4.5703125" style="11" hidden="1"/>
    <col min="3082" max="3082" width="9.7109375" style="11" hidden="1"/>
    <col min="3083" max="3083" width="13" style="11" hidden="1"/>
    <col min="3084" max="3084" width="12" style="11" hidden="1"/>
    <col min="3085" max="3085" width="11.7109375" style="11" hidden="1"/>
    <col min="3086" max="3086" width="13.140625" style="11" hidden="1"/>
    <col min="3087" max="3330" width="9.140625" style="11" hidden="1"/>
    <col min="3331" max="3331" width="4.28515625" style="11" hidden="1"/>
    <col min="3332" max="3332" width="34.7109375" style="11" hidden="1"/>
    <col min="3333" max="3333" width="13.140625" style="11" hidden="1"/>
    <col min="3334" max="3334" width="6.7109375" style="11" hidden="1"/>
    <col min="3335" max="3335" width="10" style="11" hidden="1"/>
    <col min="3336" max="3336" width="11" style="11" hidden="1"/>
    <col min="3337" max="3337" width="4.5703125" style="11" hidden="1"/>
    <col min="3338" max="3338" width="9.7109375" style="11" hidden="1"/>
    <col min="3339" max="3339" width="13" style="11" hidden="1"/>
    <col min="3340" max="3340" width="12" style="11" hidden="1"/>
    <col min="3341" max="3341" width="11.7109375" style="11" hidden="1"/>
    <col min="3342" max="3342" width="13.140625" style="11" hidden="1"/>
    <col min="3343" max="3586" width="9.140625" style="11" hidden="1"/>
    <col min="3587" max="3587" width="4.28515625" style="11" hidden="1"/>
    <col min="3588" max="3588" width="34.7109375" style="11" hidden="1"/>
    <col min="3589" max="3589" width="13.140625" style="11" hidden="1"/>
    <col min="3590" max="3590" width="6.7109375" style="11" hidden="1"/>
    <col min="3591" max="3591" width="10" style="11" hidden="1"/>
    <col min="3592" max="3592" width="11" style="11" hidden="1"/>
    <col min="3593" max="3593" width="4.5703125" style="11" hidden="1"/>
    <col min="3594" max="3594" width="9.7109375" style="11" hidden="1"/>
    <col min="3595" max="3595" width="13" style="11" hidden="1"/>
    <col min="3596" max="3596" width="12" style="11" hidden="1"/>
    <col min="3597" max="3597" width="11.7109375" style="11" hidden="1"/>
    <col min="3598" max="3598" width="13.140625" style="11" hidden="1"/>
    <col min="3599" max="3842" width="9.140625" style="11" hidden="1"/>
    <col min="3843" max="3843" width="4.28515625" style="11" hidden="1"/>
    <col min="3844" max="3844" width="34.7109375" style="11" hidden="1"/>
    <col min="3845" max="3845" width="13.140625" style="11" hidden="1"/>
    <col min="3846" max="3846" width="6.7109375" style="11" hidden="1"/>
    <col min="3847" max="3847" width="10" style="11" hidden="1"/>
    <col min="3848" max="3848" width="11" style="11" hidden="1"/>
    <col min="3849" max="3849" width="4.5703125" style="11" hidden="1"/>
    <col min="3850" max="3850" width="9.7109375" style="11" hidden="1"/>
    <col min="3851" max="3851" width="13" style="11" hidden="1"/>
    <col min="3852" max="3852" width="12" style="11" hidden="1"/>
    <col min="3853" max="3853" width="11.7109375" style="11" hidden="1"/>
    <col min="3854" max="3854" width="13.140625" style="11" hidden="1"/>
    <col min="3855" max="4098" width="9.140625" style="11" hidden="1"/>
    <col min="4099" max="4099" width="4.28515625" style="11" hidden="1"/>
    <col min="4100" max="4100" width="34.7109375" style="11" hidden="1"/>
    <col min="4101" max="4101" width="13.140625" style="11" hidden="1"/>
    <col min="4102" max="4102" width="6.7109375" style="11" hidden="1"/>
    <col min="4103" max="4103" width="10" style="11" hidden="1"/>
    <col min="4104" max="4104" width="11" style="11" hidden="1"/>
    <col min="4105" max="4105" width="4.5703125" style="11" hidden="1"/>
    <col min="4106" max="4106" width="9.7109375" style="11" hidden="1"/>
    <col min="4107" max="4107" width="13" style="11" hidden="1"/>
    <col min="4108" max="4108" width="12" style="11" hidden="1"/>
    <col min="4109" max="4109" width="11.7109375" style="11" hidden="1"/>
    <col min="4110" max="4110" width="13.140625" style="11" hidden="1"/>
    <col min="4111" max="4354" width="9.140625" style="11" hidden="1"/>
    <col min="4355" max="4355" width="4.28515625" style="11" hidden="1"/>
    <col min="4356" max="4356" width="34.7109375" style="11" hidden="1"/>
    <col min="4357" max="4357" width="13.140625" style="11" hidden="1"/>
    <col min="4358" max="4358" width="6.7109375" style="11" hidden="1"/>
    <col min="4359" max="4359" width="10" style="11" hidden="1"/>
    <col min="4360" max="4360" width="11" style="11" hidden="1"/>
    <col min="4361" max="4361" width="4.5703125" style="11" hidden="1"/>
    <col min="4362" max="4362" width="9.7109375" style="11" hidden="1"/>
    <col min="4363" max="4363" width="13" style="11" hidden="1"/>
    <col min="4364" max="4364" width="12" style="11" hidden="1"/>
    <col min="4365" max="4365" width="11.7109375" style="11" hidden="1"/>
    <col min="4366" max="4366" width="13.140625" style="11" hidden="1"/>
    <col min="4367" max="4610" width="9.140625" style="11" hidden="1"/>
    <col min="4611" max="4611" width="4.28515625" style="11" hidden="1"/>
    <col min="4612" max="4612" width="34.7109375" style="11" hidden="1"/>
    <col min="4613" max="4613" width="13.140625" style="11" hidden="1"/>
    <col min="4614" max="4614" width="6.7109375" style="11" hidden="1"/>
    <col min="4615" max="4615" width="10" style="11" hidden="1"/>
    <col min="4616" max="4616" width="11" style="11" hidden="1"/>
    <col min="4617" max="4617" width="4.5703125" style="11" hidden="1"/>
    <col min="4618" max="4618" width="9.7109375" style="11" hidden="1"/>
    <col min="4619" max="4619" width="13" style="11" hidden="1"/>
    <col min="4620" max="4620" width="12" style="11" hidden="1"/>
    <col min="4621" max="4621" width="11.7109375" style="11" hidden="1"/>
    <col min="4622" max="4622" width="13.140625" style="11" hidden="1"/>
    <col min="4623" max="4866" width="9.140625" style="11" hidden="1"/>
    <col min="4867" max="4867" width="4.28515625" style="11" hidden="1"/>
    <col min="4868" max="4868" width="34.7109375" style="11" hidden="1"/>
    <col min="4869" max="4869" width="13.140625" style="11" hidden="1"/>
    <col min="4870" max="4870" width="6.7109375" style="11" hidden="1"/>
    <col min="4871" max="4871" width="10" style="11" hidden="1"/>
    <col min="4872" max="4872" width="11" style="11" hidden="1"/>
    <col min="4873" max="4873" width="4.5703125" style="11" hidden="1"/>
    <col min="4874" max="4874" width="9.7109375" style="11" hidden="1"/>
    <col min="4875" max="4875" width="13" style="11" hidden="1"/>
    <col min="4876" max="4876" width="12" style="11" hidden="1"/>
    <col min="4877" max="4877" width="11.7109375" style="11" hidden="1"/>
    <col min="4878" max="4878" width="13.140625" style="11" hidden="1"/>
    <col min="4879" max="5122" width="9.140625" style="11" hidden="1"/>
    <col min="5123" max="5123" width="4.28515625" style="11" hidden="1"/>
    <col min="5124" max="5124" width="34.7109375" style="11" hidden="1"/>
    <col min="5125" max="5125" width="13.140625" style="11" hidden="1"/>
    <col min="5126" max="5126" width="6.7109375" style="11" hidden="1"/>
    <col min="5127" max="5127" width="10" style="11" hidden="1"/>
    <col min="5128" max="5128" width="11" style="11" hidden="1"/>
    <col min="5129" max="5129" width="4.5703125" style="11" hidden="1"/>
    <col min="5130" max="5130" width="9.7109375" style="11" hidden="1"/>
    <col min="5131" max="5131" width="13" style="11" hidden="1"/>
    <col min="5132" max="5132" width="12" style="11" hidden="1"/>
    <col min="5133" max="5133" width="11.7109375" style="11" hidden="1"/>
    <col min="5134" max="5134" width="13.140625" style="11" hidden="1"/>
    <col min="5135" max="5378" width="9.140625" style="11" hidden="1"/>
    <col min="5379" max="5379" width="4.28515625" style="11" hidden="1"/>
    <col min="5380" max="5380" width="34.7109375" style="11" hidden="1"/>
    <col min="5381" max="5381" width="13.140625" style="11" hidden="1"/>
    <col min="5382" max="5382" width="6.7109375" style="11" hidden="1"/>
    <col min="5383" max="5383" width="10" style="11" hidden="1"/>
    <col min="5384" max="5384" width="11" style="11" hidden="1"/>
    <col min="5385" max="5385" width="4.5703125" style="11" hidden="1"/>
    <col min="5386" max="5386" width="9.7109375" style="11" hidden="1"/>
    <col min="5387" max="5387" width="13" style="11" hidden="1"/>
    <col min="5388" max="5388" width="12" style="11" hidden="1"/>
    <col min="5389" max="5389" width="11.7109375" style="11" hidden="1"/>
    <col min="5390" max="5390" width="13.140625" style="11" hidden="1"/>
    <col min="5391" max="5634" width="9.140625" style="11" hidden="1"/>
    <col min="5635" max="5635" width="4.28515625" style="11" hidden="1"/>
    <col min="5636" max="5636" width="34.7109375" style="11" hidden="1"/>
    <col min="5637" max="5637" width="13.140625" style="11" hidden="1"/>
    <col min="5638" max="5638" width="6.7109375" style="11" hidden="1"/>
    <col min="5639" max="5639" width="10" style="11" hidden="1"/>
    <col min="5640" max="5640" width="11" style="11" hidden="1"/>
    <col min="5641" max="5641" width="4.5703125" style="11" hidden="1"/>
    <col min="5642" max="5642" width="9.7109375" style="11" hidden="1"/>
    <col min="5643" max="5643" width="13" style="11" hidden="1"/>
    <col min="5644" max="5644" width="12" style="11" hidden="1"/>
    <col min="5645" max="5645" width="11.7109375" style="11" hidden="1"/>
    <col min="5646" max="5646" width="13.140625" style="11" hidden="1"/>
    <col min="5647" max="5890" width="9.140625" style="11" hidden="1"/>
    <col min="5891" max="5891" width="4.28515625" style="11" hidden="1"/>
    <col min="5892" max="5892" width="34.7109375" style="11" hidden="1"/>
    <col min="5893" max="5893" width="13.140625" style="11" hidden="1"/>
    <col min="5894" max="5894" width="6.7109375" style="11" hidden="1"/>
    <col min="5895" max="5895" width="10" style="11" hidden="1"/>
    <col min="5896" max="5896" width="11" style="11" hidden="1"/>
    <col min="5897" max="5897" width="4.5703125" style="11" hidden="1"/>
    <col min="5898" max="5898" width="9.7109375" style="11" hidden="1"/>
    <col min="5899" max="5899" width="13" style="11" hidden="1"/>
    <col min="5900" max="5900" width="12" style="11" hidden="1"/>
    <col min="5901" max="5901" width="11.7109375" style="11" hidden="1"/>
    <col min="5902" max="5902" width="13.140625" style="11" hidden="1"/>
    <col min="5903" max="6146" width="9.140625" style="11" hidden="1"/>
    <col min="6147" max="6147" width="4.28515625" style="11" hidden="1"/>
    <col min="6148" max="6148" width="34.7109375" style="11" hidden="1"/>
    <col min="6149" max="6149" width="13.140625" style="11" hidden="1"/>
    <col min="6150" max="6150" width="6.7109375" style="11" hidden="1"/>
    <col min="6151" max="6151" width="10" style="11" hidden="1"/>
    <col min="6152" max="6152" width="11" style="11" hidden="1"/>
    <col min="6153" max="6153" width="4.5703125" style="11" hidden="1"/>
    <col min="6154" max="6154" width="9.7109375" style="11" hidden="1"/>
    <col min="6155" max="6155" width="13" style="11" hidden="1"/>
    <col min="6156" max="6156" width="12" style="11" hidden="1"/>
    <col min="6157" max="6157" width="11.7109375" style="11" hidden="1"/>
    <col min="6158" max="6158" width="13.140625" style="11" hidden="1"/>
    <col min="6159" max="6402" width="9.140625" style="11" hidden="1"/>
    <col min="6403" max="6403" width="4.28515625" style="11" hidden="1"/>
    <col min="6404" max="6404" width="34.7109375" style="11" hidden="1"/>
    <col min="6405" max="6405" width="13.140625" style="11" hidden="1"/>
    <col min="6406" max="6406" width="6.7109375" style="11" hidden="1"/>
    <col min="6407" max="6407" width="10" style="11" hidden="1"/>
    <col min="6408" max="6408" width="11" style="11" hidden="1"/>
    <col min="6409" max="6409" width="4.5703125" style="11" hidden="1"/>
    <col min="6410" max="6410" width="9.7109375" style="11" hidden="1"/>
    <col min="6411" max="6411" width="13" style="11" hidden="1"/>
    <col min="6412" max="6412" width="12" style="11" hidden="1"/>
    <col min="6413" max="6413" width="11.7109375" style="11" hidden="1"/>
    <col min="6414" max="6414" width="13.140625" style="11" hidden="1"/>
    <col min="6415" max="6658" width="9.140625" style="11" hidden="1"/>
    <col min="6659" max="6659" width="4.28515625" style="11" hidden="1"/>
    <col min="6660" max="6660" width="34.7109375" style="11" hidden="1"/>
    <col min="6661" max="6661" width="13.140625" style="11" hidden="1"/>
    <col min="6662" max="6662" width="6.7109375" style="11" hidden="1"/>
    <col min="6663" max="6663" width="10" style="11" hidden="1"/>
    <col min="6664" max="6664" width="11" style="11" hidden="1"/>
    <col min="6665" max="6665" width="4.5703125" style="11" hidden="1"/>
    <col min="6666" max="6666" width="9.7109375" style="11" hidden="1"/>
    <col min="6667" max="6667" width="13" style="11" hidden="1"/>
    <col min="6668" max="6668" width="12" style="11" hidden="1"/>
    <col min="6669" max="6669" width="11.7109375" style="11" hidden="1"/>
    <col min="6670" max="6670" width="13.140625" style="11" hidden="1"/>
    <col min="6671" max="6914" width="9.140625" style="11" hidden="1"/>
    <col min="6915" max="6915" width="4.28515625" style="11" hidden="1"/>
    <col min="6916" max="6916" width="34.7109375" style="11" hidden="1"/>
    <col min="6917" max="6917" width="13.140625" style="11" hidden="1"/>
    <col min="6918" max="6918" width="6.7109375" style="11" hidden="1"/>
    <col min="6919" max="6919" width="10" style="11" hidden="1"/>
    <col min="6920" max="6920" width="11" style="11" hidden="1"/>
    <col min="6921" max="6921" width="4.5703125" style="11" hidden="1"/>
    <col min="6922" max="6922" width="9.7109375" style="11" hidden="1"/>
    <col min="6923" max="6923" width="13" style="11" hidden="1"/>
    <col min="6924" max="6924" width="12" style="11" hidden="1"/>
    <col min="6925" max="6925" width="11.7109375" style="11" hidden="1"/>
    <col min="6926" max="6926" width="13.140625" style="11" hidden="1"/>
    <col min="6927" max="7170" width="9.140625" style="11" hidden="1"/>
    <col min="7171" max="7171" width="4.28515625" style="11" hidden="1"/>
    <col min="7172" max="7172" width="34.7109375" style="11" hidden="1"/>
    <col min="7173" max="7173" width="13.140625" style="11" hidden="1"/>
    <col min="7174" max="7174" width="6.7109375" style="11" hidden="1"/>
    <col min="7175" max="7175" width="10" style="11" hidden="1"/>
    <col min="7176" max="7176" width="11" style="11" hidden="1"/>
    <col min="7177" max="7177" width="4.5703125" style="11" hidden="1"/>
    <col min="7178" max="7178" width="9.7109375" style="11" hidden="1"/>
    <col min="7179" max="7179" width="13" style="11" hidden="1"/>
    <col min="7180" max="7180" width="12" style="11" hidden="1"/>
    <col min="7181" max="7181" width="11.7109375" style="11" hidden="1"/>
    <col min="7182" max="7182" width="13.140625" style="11" hidden="1"/>
    <col min="7183" max="7426" width="9.140625" style="11" hidden="1"/>
    <col min="7427" max="7427" width="4.28515625" style="11" hidden="1"/>
    <col min="7428" max="7428" width="34.7109375" style="11" hidden="1"/>
    <col min="7429" max="7429" width="13.140625" style="11" hidden="1"/>
    <col min="7430" max="7430" width="6.7109375" style="11" hidden="1"/>
    <col min="7431" max="7431" width="10" style="11" hidden="1"/>
    <col min="7432" max="7432" width="11" style="11" hidden="1"/>
    <col min="7433" max="7433" width="4.5703125" style="11" hidden="1"/>
    <col min="7434" max="7434" width="9.7109375" style="11" hidden="1"/>
    <col min="7435" max="7435" width="13" style="11" hidden="1"/>
    <col min="7436" max="7436" width="12" style="11" hidden="1"/>
    <col min="7437" max="7437" width="11.7109375" style="11" hidden="1"/>
    <col min="7438" max="7438" width="13.140625" style="11" hidden="1"/>
    <col min="7439" max="7682" width="9.140625" style="11" hidden="1"/>
    <col min="7683" max="7683" width="4.28515625" style="11" hidden="1"/>
    <col min="7684" max="7684" width="34.7109375" style="11" hidden="1"/>
    <col min="7685" max="7685" width="13.140625" style="11" hidden="1"/>
    <col min="7686" max="7686" width="6.7109375" style="11" hidden="1"/>
    <col min="7687" max="7687" width="10" style="11" hidden="1"/>
    <col min="7688" max="7688" width="11" style="11" hidden="1"/>
    <col min="7689" max="7689" width="4.5703125" style="11" hidden="1"/>
    <col min="7690" max="7690" width="9.7109375" style="11" hidden="1"/>
    <col min="7691" max="7691" width="13" style="11" hidden="1"/>
    <col min="7692" max="7692" width="12" style="11" hidden="1"/>
    <col min="7693" max="7693" width="11.7109375" style="11" hidden="1"/>
    <col min="7694" max="7694" width="13.140625" style="11" hidden="1"/>
    <col min="7695" max="7938" width="9.140625" style="11" hidden="1"/>
    <col min="7939" max="7939" width="4.28515625" style="11" hidden="1"/>
    <col min="7940" max="7940" width="34.7109375" style="11" hidden="1"/>
    <col min="7941" max="7941" width="13.140625" style="11" hidden="1"/>
    <col min="7942" max="7942" width="6.7109375" style="11" hidden="1"/>
    <col min="7943" max="7943" width="10" style="11" hidden="1"/>
    <col min="7944" max="7944" width="11" style="11" hidden="1"/>
    <col min="7945" max="7945" width="4.5703125" style="11" hidden="1"/>
    <col min="7946" max="7946" width="9.7109375" style="11" hidden="1"/>
    <col min="7947" max="7947" width="13" style="11" hidden="1"/>
    <col min="7948" max="7948" width="12" style="11" hidden="1"/>
    <col min="7949" max="7949" width="11.7109375" style="11" hidden="1"/>
    <col min="7950" max="7950" width="13.140625" style="11" hidden="1"/>
    <col min="7951" max="8194" width="9.140625" style="11" hidden="1"/>
    <col min="8195" max="8195" width="4.28515625" style="11" hidden="1"/>
    <col min="8196" max="8196" width="34.7109375" style="11" hidden="1"/>
    <col min="8197" max="8197" width="13.140625" style="11" hidden="1"/>
    <col min="8198" max="8198" width="6.7109375" style="11" hidden="1"/>
    <col min="8199" max="8199" width="10" style="11" hidden="1"/>
    <col min="8200" max="8200" width="11" style="11" hidden="1"/>
    <col min="8201" max="8201" width="4.5703125" style="11" hidden="1"/>
    <col min="8202" max="8202" width="9.7109375" style="11" hidden="1"/>
    <col min="8203" max="8203" width="13" style="11" hidden="1"/>
    <col min="8204" max="8204" width="12" style="11" hidden="1"/>
    <col min="8205" max="8205" width="11.7109375" style="11" hidden="1"/>
    <col min="8206" max="8206" width="13.140625" style="11" hidden="1"/>
    <col min="8207" max="8450" width="9.140625" style="11" hidden="1"/>
    <col min="8451" max="8451" width="4.28515625" style="11" hidden="1"/>
    <col min="8452" max="8452" width="34.7109375" style="11" hidden="1"/>
    <col min="8453" max="8453" width="13.140625" style="11" hidden="1"/>
    <col min="8454" max="8454" width="6.7109375" style="11" hidden="1"/>
    <col min="8455" max="8455" width="10" style="11" hidden="1"/>
    <col min="8456" max="8456" width="11" style="11" hidden="1"/>
    <col min="8457" max="8457" width="4.5703125" style="11" hidden="1"/>
    <col min="8458" max="8458" width="9.7109375" style="11" hidden="1"/>
    <col min="8459" max="8459" width="13" style="11" hidden="1"/>
    <col min="8460" max="8460" width="12" style="11" hidden="1"/>
    <col min="8461" max="8461" width="11.7109375" style="11" hidden="1"/>
    <col min="8462" max="8462" width="13.140625" style="11" hidden="1"/>
    <col min="8463" max="8706" width="9.140625" style="11" hidden="1"/>
    <col min="8707" max="8707" width="4.28515625" style="11" hidden="1"/>
    <col min="8708" max="8708" width="34.7109375" style="11" hidden="1"/>
    <col min="8709" max="8709" width="13.140625" style="11" hidden="1"/>
    <col min="8710" max="8710" width="6.7109375" style="11" hidden="1"/>
    <col min="8711" max="8711" width="10" style="11" hidden="1"/>
    <col min="8712" max="8712" width="11" style="11" hidden="1"/>
    <col min="8713" max="8713" width="4.5703125" style="11" hidden="1"/>
    <col min="8714" max="8714" width="9.7109375" style="11" hidden="1"/>
    <col min="8715" max="8715" width="13" style="11" hidden="1"/>
    <col min="8716" max="8716" width="12" style="11" hidden="1"/>
    <col min="8717" max="8717" width="11.7109375" style="11" hidden="1"/>
    <col min="8718" max="8718" width="13.140625" style="11" hidden="1"/>
    <col min="8719" max="8962" width="9.140625" style="11" hidden="1"/>
    <col min="8963" max="8963" width="4.28515625" style="11" hidden="1"/>
    <col min="8964" max="8964" width="34.7109375" style="11" hidden="1"/>
    <col min="8965" max="8965" width="13.140625" style="11" hidden="1"/>
    <col min="8966" max="8966" width="6.7109375" style="11" hidden="1"/>
    <col min="8967" max="8967" width="10" style="11" hidden="1"/>
    <col min="8968" max="8968" width="11" style="11" hidden="1"/>
    <col min="8969" max="8969" width="4.5703125" style="11" hidden="1"/>
    <col min="8970" max="8970" width="9.7109375" style="11" hidden="1"/>
    <col min="8971" max="8971" width="13" style="11" hidden="1"/>
    <col min="8972" max="8972" width="12" style="11" hidden="1"/>
    <col min="8973" max="8973" width="11.7109375" style="11" hidden="1"/>
    <col min="8974" max="8974" width="13.140625" style="11" hidden="1"/>
    <col min="8975" max="9218" width="9.140625" style="11" hidden="1"/>
    <col min="9219" max="9219" width="4.28515625" style="11" hidden="1"/>
    <col min="9220" max="9220" width="34.7109375" style="11" hidden="1"/>
    <col min="9221" max="9221" width="13.140625" style="11" hidden="1"/>
    <col min="9222" max="9222" width="6.7109375" style="11" hidden="1"/>
    <col min="9223" max="9223" width="10" style="11" hidden="1"/>
    <col min="9224" max="9224" width="11" style="11" hidden="1"/>
    <col min="9225" max="9225" width="4.5703125" style="11" hidden="1"/>
    <col min="9226" max="9226" width="9.7109375" style="11" hidden="1"/>
    <col min="9227" max="9227" width="13" style="11" hidden="1"/>
    <col min="9228" max="9228" width="12" style="11" hidden="1"/>
    <col min="9229" max="9229" width="11.7109375" style="11" hidden="1"/>
    <col min="9230" max="9230" width="13.140625" style="11" hidden="1"/>
    <col min="9231" max="9474" width="9.140625" style="11" hidden="1"/>
    <col min="9475" max="9475" width="4.28515625" style="11" hidden="1"/>
    <col min="9476" max="9476" width="34.7109375" style="11" hidden="1"/>
    <col min="9477" max="9477" width="13.140625" style="11" hidden="1"/>
    <col min="9478" max="9478" width="6.7109375" style="11" hidden="1"/>
    <col min="9479" max="9479" width="10" style="11" hidden="1"/>
    <col min="9480" max="9480" width="11" style="11" hidden="1"/>
    <col min="9481" max="9481" width="4.5703125" style="11" hidden="1"/>
    <col min="9482" max="9482" width="9.7109375" style="11" hidden="1"/>
    <col min="9483" max="9483" width="13" style="11" hidden="1"/>
    <col min="9484" max="9484" width="12" style="11" hidden="1"/>
    <col min="9485" max="9485" width="11.7109375" style="11" hidden="1"/>
    <col min="9486" max="9486" width="13.140625" style="11" hidden="1"/>
    <col min="9487" max="9730" width="9.140625" style="11" hidden="1"/>
    <col min="9731" max="9731" width="4.28515625" style="11" hidden="1"/>
    <col min="9732" max="9732" width="34.7109375" style="11" hidden="1"/>
    <col min="9733" max="9733" width="13.140625" style="11" hidden="1"/>
    <col min="9734" max="9734" width="6.7109375" style="11" hidden="1"/>
    <col min="9735" max="9735" width="10" style="11" hidden="1"/>
    <col min="9736" max="9736" width="11" style="11" hidden="1"/>
    <col min="9737" max="9737" width="4.5703125" style="11" hidden="1"/>
    <col min="9738" max="9738" width="9.7109375" style="11" hidden="1"/>
    <col min="9739" max="9739" width="13" style="11" hidden="1"/>
    <col min="9740" max="9740" width="12" style="11" hidden="1"/>
    <col min="9741" max="9741" width="11.7109375" style="11" hidden="1"/>
    <col min="9742" max="9742" width="13.140625" style="11" hidden="1"/>
    <col min="9743" max="9986" width="9.140625" style="11" hidden="1"/>
    <col min="9987" max="9987" width="4.28515625" style="11" hidden="1"/>
    <col min="9988" max="9988" width="34.7109375" style="11" hidden="1"/>
    <col min="9989" max="9989" width="13.140625" style="11" hidden="1"/>
    <col min="9990" max="9990" width="6.7109375" style="11" hidden="1"/>
    <col min="9991" max="9991" width="10" style="11" hidden="1"/>
    <col min="9992" max="9992" width="11" style="11" hidden="1"/>
    <col min="9993" max="9993" width="4.5703125" style="11" hidden="1"/>
    <col min="9994" max="9994" width="9.7109375" style="11" hidden="1"/>
    <col min="9995" max="9995" width="13" style="11" hidden="1"/>
    <col min="9996" max="9996" width="12" style="11" hidden="1"/>
    <col min="9997" max="9997" width="11.7109375" style="11" hidden="1"/>
    <col min="9998" max="9998" width="13.140625" style="11" hidden="1"/>
    <col min="9999" max="10242" width="9.140625" style="11" hidden="1"/>
    <col min="10243" max="10243" width="4.28515625" style="11" hidden="1"/>
    <col min="10244" max="10244" width="34.7109375" style="11" hidden="1"/>
    <col min="10245" max="10245" width="13.140625" style="11" hidden="1"/>
    <col min="10246" max="10246" width="6.7109375" style="11" hidden="1"/>
    <col min="10247" max="10247" width="10" style="11" hidden="1"/>
    <col min="10248" max="10248" width="11" style="11" hidden="1"/>
    <col min="10249" max="10249" width="4.5703125" style="11" hidden="1"/>
    <col min="10250" max="10250" width="9.7109375" style="11" hidden="1"/>
    <col min="10251" max="10251" width="13" style="11" hidden="1"/>
    <col min="10252" max="10252" width="12" style="11" hidden="1"/>
    <col min="10253" max="10253" width="11.7109375" style="11" hidden="1"/>
    <col min="10254" max="10254" width="13.140625" style="11" hidden="1"/>
    <col min="10255" max="10498" width="9.140625" style="11" hidden="1"/>
    <col min="10499" max="10499" width="4.28515625" style="11" hidden="1"/>
    <col min="10500" max="10500" width="34.7109375" style="11" hidden="1"/>
    <col min="10501" max="10501" width="13.140625" style="11" hidden="1"/>
    <col min="10502" max="10502" width="6.7109375" style="11" hidden="1"/>
    <col min="10503" max="10503" width="10" style="11" hidden="1"/>
    <col min="10504" max="10504" width="11" style="11" hidden="1"/>
    <col min="10505" max="10505" width="4.5703125" style="11" hidden="1"/>
    <col min="10506" max="10506" width="9.7109375" style="11" hidden="1"/>
    <col min="10507" max="10507" width="13" style="11" hidden="1"/>
    <col min="10508" max="10508" width="12" style="11" hidden="1"/>
    <col min="10509" max="10509" width="11.7109375" style="11" hidden="1"/>
    <col min="10510" max="10510" width="13.140625" style="11" hidden="1"/>
    <col min="10511" max="10754" width="9.140625" style="11" hidden="1"/>
    <col min="10755" max="10755" width="4.28515625" style="11" hidden="1"/>
    <col min="10756" max="10756" width="34.7109375" style="11" hidden="1"/>
    <col min="10757" max="10757" width="13.140625" style="11" hidden="1"/>
    <col min="10758" max="10758" width="6.7109375" style="11" hidden="1"/>
    <col min="10759" max="10759" width="10" style="11" hidden="1"/>
    <col min="10760" max="10760" width="11" style="11" hidden="1"/>
    <col min="10761" max="10761" width="4.5703125" style="11" hidden="1"/>
    <col min="10762" max="10762" width="9.7109375" style="11" hidden="1"/>
    <col min="10763" max="10763" width="13" style="11" hidden="1"/>
    <col min="10764" max="10764" width="12" style="11" hidden="1"/>
    <col min="10765" max="10765" width="11.7109375" style="11" hidden="1"/>
    <col min="10766" max="10766" width="13.140625" style="11" hidden="1"/>
    <col min="10767" max="11010" width="9.140625" style="11" hidden="1"/>
    <col min="11011" max="11011" width="4.28515625" style="11" hidden="1"/>
    <col min="11012" max="11012" width="34.7109375" style="11" hidden="1"/>
    <col min="11013" max="11013" width="13.140625" style="11" hidden="1"/>
    <col min="11014" max="11014" width="6.7109375" style="11" hidden="1"/>
    <col min="11015" max="11015" width="10" style="11" hidden="1"/>
    <col min="11016" max="11016" width="11" style="11" hidden="1"/>
    <col min="11017" max="11017" width="4.5703125" style="11" hidden="1"/>
    <col min="11018" max="11018" width="9.7109375" style="11" hidden="1"/>
    <col min="11019" max="11019" width="13" style="11" hidden="1"/>
    <col min="11020" max="11020" width="12" style="11" hidden="1"/>
    <col min="11021" max="11021" width="11.7109375" style="11" hidden="1"/>
    <col min="11022" max="11022" width="13.140625" style="11" hidden="1"/>
    <col min="11023" max="11266" width="9.140625" style="11" hidden="1"/>
    <col min="11267" max="11267" width="4.28515625" style="11" hidden="1"/>
    <col min="11268" max="11268" width="34.7109375" style="11" hidden="1"/>
    <col min="11269" max="11269" width="13.140625" style="11" hidden="1"/>
    <col min="11270" max="11270" width="6.7109375" style="11" hidden="1"/>
    <col min="11271" max="11271" width="10" style="11" hidden="1"/>
    <col min="11272" max="11272" width="11" style="11" hidden="1"/>
    <col min="11273" max="11273" width="4.5703125" style="11" hidden="1"/>
    <col min="11274" max="11274" width="9.7109375" style="11" hidden="1"/>
    <col min="11275" max="11275" width="13" style="11" hidden="1"/>
    <col min="11276" max="11276" width="12" style="11" hidden="1"/>
    <col min="11277" max="11277" width="11.7109375" style="11" hidden="1"/>
    <col min="11278" max="11278" width="13.140625" style="11" hidden="1"/>
    <col min="11279" max="11522" width="9.140625" style="11" hidden="1"/>
    <col min="11523" max="11523" width="4.28515625" style="11" hidden="1"/>
    <col min="11524" max="11524" width="34.7109375" style="11" hidden="1"/>
    <col min="11525" max="11525" width="13.140625" style="11" hidden="1"/>
    <col min="11526" max="11526" width="6.7109375" style="11" hidden="1"/>
    <col min="11527" max="11527" width="10" style="11" hidden="1"/>
    <col min="11528" max="11528" width="11" style="11" hidden="1"/>
    <col min="11529" max="11529" width="4.5703125" style="11" hidden="1"/>
    <col min="11530" max="11530" width="9.7109375" style="11" hidden="1"/>
    <col min="11531" max="11531" width="13" style="11" hidden="1"/>
    <col min="11532" max="11532" width="12" style="11" hidden="1"/>
    <col min="11533" max="11533" width="11.7109375" style="11" hidden="1"/>
    <col min="11534" max="11534" width="13.140625" style="11" hidden="1"/>
    <col min="11535" max="11778" width="9.140625" style="11" hidden="1"/>
    <col min="11779" max="11779" width="4.28515625" style="11" hidden="1"/>
    <col min="11780" max="11780" width="34.7109375" style="11" hidden="1"/>
    <col min="11781" max="11781" width="13.140625" style="11" hidden="1"/>
    <col min="11782" max="11782" width="6.7109375" style="11" hidden="1"/>
    <col min="11783" max="11783" width="10" style="11" hidden="1"/>
    <col min="11784" max="11784" width="11" style="11" hidden="1"/>
    <col min="11785" max="11785" width="4.5703125" style="11" hidden="1"/>
    <col min="11786" max="11786" width="9.7109375" style="11" hidden="1"/>
    <col min="11787" max="11787" width="13" style="11" hidden="1"/>
    <col min="11788" max="11788" width="12" style="11" hidden="1"/>
    <col min="11789" max="11789" width="11.7109375" style="11" hidden="1"/>
    <col min="11790" max="11790" width="13.140625" style="11" hidden="1"/>
    <col min="11791" max="12034" width="9.140625" style="11" hidden="1"/>
    <col min="12035" max="12035" width="4.28515625" style="11" hidden="1"/>
    <col min="12036" max="12036" width="34.7109375" style="11" hidden="1"/>
    <col min="12037" max="12037" width="13.140625" style="11" hidden="1"/>
    <col min="12038" max="12038" width="6.7109375" style="11" hidden="1"/>
    <col min="12039" max="12039" width="10" style="11" hidden="1"/>
    <col min="12040" max="12040" width="11" style="11" hidden="1"/>
    <col min="12041" max="12041" width="4.5703125" style="11" hidden="1"/>
    <col min="12042" max="12042" width="9.7109375" style="11" hidden="1"/>
    <col min="12043" max="12043" width="13" style="11" hidden="1"/>
    <col min="12044" max="12044" width="12" style="11" hidden="1"/>
    <col min="12045" max="12045" width="11.7109375" style="11" hidden="1"/>
    <col min="12046" max="12046" width="13.140625" style="11" hidden="1"/>
    <col min="12047" max="12290" width="9.140625" style="11" hidden="1"/>
    <col min="12291" max="12291" width="4.28515625" style="11" hidden="1"/>
    <col min="12292" max="12292" width="34.7109375" style="11" hidden="1"/>
    <col min="12293" max="12293" width="13.140625" style="11" hidden="1"/>
    <col min="12294" max="12294" width="6.7109375" style="11" hidden="1"/>
    <col min="12295" max="12295" width="10" style="11" hidden="1"/>
    <col min="12296" max="12296" width="11" style="11" hidden="1"/>
    <col min="12297" max="12297" width="4.5703125" style="11" hidden="1"/>
    <col min="12298" max="12298" width="9.7109375" style="11" hidden="1"/>
    <col min="12299" max="12299" width="13" style="11" hidden="1"/>
    <col min="12300" max="12300" width="12" style="11" hidden="1"/>
    <col min="12301" max="12301" width="11.7109375" style="11" hidden="1"/>
    <col min="12302" max="12302" width="13.140625" style="11" hidden="1"/>
    <col min="12303" max="12546" width="9.140625" style="11" hidden="1"/>
    <col min="12547" max="12547" width="4.28515625" style="11" hidden="1"/>
    <col min="12548" max="12548" width="34.7109375" style="11" hidden="1"/>
    <col min="12549" max="12549" width="13.140625" style="11" hidden="1"/>
    <col min="12550" max="12550" width="6.7109375" style="11" hidden="1"/>
    <col min="12551" max="12551" width="10" style="11" hidden="1"/>
    <col min="12552" max="12552" width="11" style="11" hidden="1"/>
    <col min="12553" max="12553" width="4.5703125" style="11" hidden="1"/>
    <col min="12554" max="12554" width="9.7109375" style="11" hidden="1"/>
    <col min="12555" max="12555" width="13" style="11" hidden="1"/>
    <col min="12556" max="12556" width="12" style="11" hidden="1"/>
    <col min="12557" max="12557" width="11.7109375" style="11" hidden="1"/>
    <col min="12558" max="12558" width="13.140625" style="11" hidden="1"/>
    <col min="12559" max="12802" width="9.140625" style="11" hidden="1"/>
    <col min="12803" max="12803" width="4.28515625" style="11" hidden="1"/>
    <col min="12804" max="12804" width="34.7109375" style="11" hidden="1"/>
    <col min="12805" max="12805" width="13.140625" style="11" hidden="1"/>
    <col min="12806" max="12806" width="6.7109375" style="11" hidden="1"/>
    <col min="12807" max="12807" width="10" style="11" hidden="1"/>
    <col min="12808" max="12808" width="11" style="11" hidden="1"/>
    <col min="12809" max="12809" width="4.5703125" style="11" hidden="1"/>
    <col min="12810" max="12810" width="9.7109375" style="11" hidden="1"/>
    <col min="12811" max="12811" width="13" style="11" hidden="1"/>
    <col min="12812" max="12812" width="12" style="11" hidden="1"/>
    <col min="12813" max="12813" width="11.7109375" style="11" hidden="1"/>
    <col min="12814" max="12814" width="13.140625" style="11" hidden="1"/>
    <col min="12815" max="13058" width="9.140625" style="11" hidden="1"/>
    <col min="13059" max="13059" width="4.28515625" style="11" hidden="1"/>
    <col min="13060" max="13060" width="34.7109375" style="11" hidden="1"/>
    <col min="13061" max="13061" width="13.140625" style="11" hidden="1"/>
    <col min="13062" max="13062" width="6.7109375" style="11" hidden="1"/>
    <col min="13063" max="13063" width="10" style="11" hidden="1"/>
    <col min="13064" max="13064" width="11" style="11" hidden="1"/>
    <col min="13065" max="13065" width="4.5703125" style="11" hidden="1"/>
    <col min="13066" max="13066" width="9.7109375" style="11" hidden="1"/>
    <col min="13067" max="13067" width="13" style="11" hidden="1"/>
    <col min="13068" max="13068" width="12" style="11" hidden="1"/>
    <col min="13069" max="13069" width="11.7109375" style="11" hidden="1"/>
    <col min="13070" max="13070" width="13.140625" style="11" hidden="1"/>
    <col min="13071" max="13314" width="9.140625" style="11" hidden="1"/>
    <col min="13315" max="13315" width="4.28515625" style="11" hidden="1"/>
    <col min="13316" max="13316" width="34.7109375" style="11" hidden="1"/>
    <col min="13317" max="13317" width="13.140625" style="11" hidden="1"/>
    <col min="13318" max="13318" width="6.7109375" style="11" hidden="1"/>
    <col min="13319" max="13319" width="10" style="11" hidden="1"/>
    <col min="13320" max="13320" width="11" style="11" hidden="1"/>
    <col min="13321" max="13321" width="4.5703125" style="11" hidden="1"/>
    <col min="13322" max="13322" width="9.7109375" style="11" hidden="1"/>
    <col min="13323" max="13323" width="13" style="11" hidden="1"/>
    <col min="13324" max="13324" width="12" style="11" hidden="1"/>
    <col min="13325" max="13325" width="11.7109375" style="11" hidden="1"/>
    <col min="13326" max="13326" width="13.140625" style="11" hidden="1"/>
    <col min="13327" max="13570" width="9.140625" style="11" hidden="1"/>
    <col min="13571" max="13571" width="4.28515625" style="11" hidden="1"/>
    <col min="13572" max="13572" width="34.7109375" style="11" hidden="1"/>
    <col min="13573" max="13573" width="13.140625" style="11" hidden="1"/>
    <col min="13574" max="13574" width="6.7109375" style="11" hidden="1"/>
    <col min="13575" max="13575" width="10" style="11" hidden="1"/>
    <col min="13576" max="13576" width="11" style="11" hidden="1"/>
    <col min="13577" max="13577" width="4.5703125" style="11" hidden="1"/>
    <col min="13578" max="13578" width="9.7109375" style="11" hidden="1"/>
    <col min="13579" max="13579" width="13" style="11" hidden="1"/>
    <col min="13580" max="13580" width="12" style="11" hidden="1"/>
    <col min="13581" max="13581" width="11.7109375" style="11" hidden="1"/>
    <col min="13582" max="13582" width="13.140625" style="11" hidden="1"/>
    <col min="13583" max="13826" width="9.140625" style="11" hidden="1"/>
    <col min="13827" max="13827" width="4.28515625" style="11" hidden="1"/>
    <col min="13828" max="13828" width="34.7109375" style="11" hidden="1"/>
    <col min="13829" max="13829" width="13.140625" style="11" hidden="1"/>
    <col min="13830" max="13830" width="6.7109375" style="11" hidden="1"/>
    <col min="13831" max="13831" width="10" style="11" hidden="1"/>
    <col min="13832" max="13832" width="11" style="11" hidden="1"/>
    <col min="13833" max="13833" width="4.5703125" style="11" hidden="1"/>
    <col min="13834" max="13834" width="9.7109375" style="11" hidden="1"/>
    <col min="13835" max="13835" width="13" style="11" hidden="1"/>
    <col min="13836" max="13836" width="12" style="11" hidden="1"/>
    <col min="13837" max="13837" width="11.7109375" style="11" hidden="1"/>
    <col min="13838" max="13838" width="13.140625" style="11" hidden="1"/>
    <col min="13839" max="14082" width="9.140625" style="11" hidden="1"/>
    <col min="14083" max="14083" width="4.28515625" style="11" hidden="1"/>
    <col min="14084" max="14084" width="34.7109375" style="11" hidden="1"/>
    <col min="14085" max="14085" width="13.140625" style="11" hidden="1"/>
    <col min="14086" max="14086" width="6.7109375" style="11" hidden="1"/>
    <col min="14087" max="14087" width="10" style="11" hidden="1"/>
    <col min="14088" max="14088" width="11" style="11" hidden="1"/>
    <col min="14089" max="14089" width="4.5703125" style="11" hidden="1"/>
    <col min="14090" max="14090" width="9.7109375" style="11" hidden="1"/>
    <col min="14091" max="14091" width="13" style="11" hidden="1"/>
    <col min="14092" max="14092" width="12" style="11" hidden="1"/>
    <col min="14093" max="14093" width="11.7109375" style="11" hidden="1"/>
    <col min="14094" max="14094" width="13.140625" style="11" hidden="1"/>
    <col min="14095" max="14338" width="9.140625" style="11" hidden="1"/>
    <col min="14339" max="14339" width="4.28515625" style="11" hidden="1"/>
    <col min="14340" max="14340" width="34.7109375" style="11" hidden="1"/>
    <col min="14341" max="14341" width="13.140625" style="11" hidden="1"/>
    <col min="14342" max="14342" width="6.7109375" style="11" hidden="1"/>
    <col min="14343" max="14343" width="10" style="11" hidden="1"/>
    <col min="14344" max="14344" width="11" style="11" hidden="1"/>
    <col min="14345" max="14345" width="4.5703125" style="11" hidden="1"/>
    <col min="14346" max="14346" width="9.7109375" style="11" hidden="1"/>
    <col min="14347" max="14347" width="13" style="11" hidden="1"/>
    <col min="14348" max="14348" width="12" style="11" hidden="1"/>
    <col min="14349" max="14349" width="11.7109375" style="11" hidden="1"/>
    <col min="14350" max="14350" width="13.140625" style="11" hidden="1"/>
    <col min="14351" max="14594" width="9.140625" style="11" hidden="1"/>
    <col min="14595" max="14595" width="4.28515625" style="11" hidden="1"/>
    <col min="14596" max="14596" width="34.7109375" style="11" hidden="1"/>
    <col min="14597" max="14597" width="13.140625" style="11" hidden="1"/>
    <col min="14598" max="14598" width="6.7109375" style="11" hidden="1"/>
    <col min="14599" max="14599" width="10" style="11" hidden="1"/>
    <col min="14600" max="14600" width="11" style="11" hidden="1"/>
    <col min="14601" max="14601" width="4.5703125" style="11" hidden="1"/>
    <col min="14602" max="14602" width="9.7109375" style="11" hidden="1"/>
    <col min="14603" max="14603" width="13" style="11" hidden="1"/>
    <col min="14604" max="14604" width="12" style="11" hidden="1"/>
    <col min="14605" max="14605" width="11.7109375" style="11" hidden="1"/>
    <col min="14606" max="14606" width="13.140625" style="11" hidden="1"/>
    <col min="14607" max="14850" width="9.140625" style="11" hidden="1"/>
    <col min="14851" max="14851" width="4.28515625" style="11" hidden="1"/>
    <col min="14852" max="14852" width="34.7109375" style="11" hidden="1"/>
    <col min="14853" max="14853" width="13.140625" style="11" hidden="1"/>
    <col min="14854" max="14854" width="6.7109375" style="11" hidden="1"/>
    <col min="14855" max="14855" width="10" style="11" hidden="1"/>
    <col min="14856" max="14856" width="11" style="11" hidden="1"/>
    <col min="14857" max="14857" width="4.5703125" style="11" hidden="1"/>
    <col min="14858" max="14858" width="9.7109375" style="11" hidden="1"/>
    <col min="14859" max="14859" width="13" style="11" hidden="1"/>
    <col min="14860" max="14860" width="12" style="11" hidden="1"/>
    <col min="14861" max="14861" width="11.7109375" style="11" hidden="1"/>
    <col min="14862" max="14862" width="13.140625" style="11" hidden="1"/>
    <col min="14863" max="15106" width="9.140625" style="11" hidden="1"/>
    <col min="15107" max="15107" width="4.28515625" style="11" hidden="1"/>
    <col min="15108" max="15108" width="34.7109375" style="11" hidden="1"/>
    <col min="15109" max="15109" width="13.140625" style="11" hidden="1"/>
    <col min="15110" max="15110" width="6.7109375" style="11" hidden="1"/>
    <col min="15111" max="15111" width="10" style="11" hidden="1"/>
    <col min="15112" max="15112" width="11" style="11" hidden="1"/>
    <col min="15113" max="15113" width="4.5703125" style="11" hidden="1"/>
    <col min="15114" max="15114" width="9.7109375" style="11" hidden="1"/>
    <col min="15115" max="15115" width="13" style="11" hidden="1"/>
    <col min="15116" max="15116" width="12" style="11" hidden="1"/>
    <col min="15117" max="15117" width="11.7109375" style="11" hidden="1"/>
    <col min="15118" max="15118" width="13.140625" style="11" hidden="1"/>
    <col min="15119" max="15362" width="9.140625" style="11" hidden="1"/>
    <col min="15363" max="15363" width="4.28515625" style="11" hidden="1"/>
    <col min="15364" max="15364" width="34.7109375" style="11" hidden="1"/>
    <col min="15365" max="15365" width="13.140625" style="11" hidden="1"/>
    <col min="15366" max="15366" width="6.7109375" style="11" hidden="1"/>
    <col min="15367" max="15367" width="10" style="11" hidden="1"/>
    <col min="15368" max="15368" width="11" style="11" hidden="1"/>
    <col min="15369" max="15369" width="4.5703125" style="11" hidden="1"/>
    <col min="15370" max="15370" width="9.7109375" style="11" hidden="1"/>
    <col min="15371" max="15371" width="13" style="11" hidden="1"/>
    <col min="15372" max="15372" width="12" style="11" hidden="1"/>
    <col min="15373" max="15373" width="11.7109375" style="11" hidden="1"/>
    <col min="15374" max="15374" width="13.140625" style="11" hidden="1"/>
    <col min="15375" max="15618" width="9.140625" style="11" hidden="1"/>
    <col min="15619" max="15619" width="4.28515625" style="11" hidden="1"/>
    <col min="15620" max="15620" width="34.7109375" style="11" hidden="1"/>
    <col min="15621" max="15621" width="13.140625" style="11" hidden="1"/>
    <col min="15622" max="15622" width="6.7109375" style="11" hidden="1"/>
    <col min="15623" max="15623" width="10" style="11" hidden="1"/>
    <col min="15624" max="15624" width="11" style="11" hidden="1"/>
    <col min="15625" max="15625" width="4.5703125" style="11" hidden="1"/>
    <col min="15626" max="15626" width="9.7109375" style="11" hidden="1"/>
    <col min="15627" max="15627" width="13" style="11" hidden="1"/>
    <col min="15628" max="15628" width="12" style="11" hidden="1"/>
    <col min="15629" max="15629" width="11.7109375" style="11" hidden="1"/>
    <col min="15630" max="15630" width="13.140625" style="11" hidden="1"/>
    <col min="15631" max="15874" width="9.140625" style="11" hidden="1"/>
    <col min="15875" max="15875" width="4.28515625" style="11" hidden="1"/>
    <col min="15876" max="15876" width="34.7109375" style="11" hidden="1"/>
    <col min="15877" max="15877" width="13.140625" style="11" hidden="1"/>
    <col min="15878" max="15878" width="6.7109375" style="11" hidden="1"/>
    <col min="15879" max="15879" width="10" style="11" hidden="1"/>
    <col min="15880" max="15880" width="11" style="11" hidden="1"/>
    <col min="15881" max="15881" width="4.5703125" style="11" hidden="1"/>
    <col min="15882" max="15882" width="9.7109375" style="11" hidden="1"/>
    <col min="15883" max="15883" width="13" style="11" hidden="1"/>
    <col min="15884" max="15884" width="12" style="11" hidden="1"/>
    <col min="15885" max="15885" width="11.7109375" style="11" hidden="1"/>
    <col min="15886" max="15886" width="13.140625" style="11" hidden="1"/>
    <col min="15887" max="16130" width="9.140625" style="11" hidden="1"/>
    <col min="16131" max="16131" width="4.28515625" style="11" hidden="1"/>
    <col min="16132" max="16132" width="34.7109375" style="11" hidden="1"/>
    <col min="16133" max="16133" width="13.140625" style="11" hidden="1"/>
    <col min="16134" max="16134" width="6.7109375" style="11" hidden="1"/>
    <col min="16135" max="16135" width="10" style="11" hidden="1"/>
    <col min="16136" max="16136" width="11" style="11" hidden="1"/>
    <col min="16137" max="16137" width="4.5703125" style="11" hidden="1"/>
    <col min="16138" max="16138" width="9.7109375" style="11" hidden="1"/>
    <col min="16139" max="16139" width="13" style="11" hidden="1"/>
    <col min="16140" max="16140" width="12" style="11" hidden="1"/>
    <col min="16141" max="16141" width="11.7109375" style="11" hidden="1"/>
    <col min="16142" max="16142" width="13.140625" style="11" hidden="1"/>
    <col min="16143" max="16143" width="12" style="11" hidden="1"/>
    <col min="16144" max="16144" width="11.7109375" style="11" hidden="1"/>
    <col min="16145" max="16146" width="13.140625" style="11" hidden="1"/>
    <col min="16147" max="16147" width="12" style="11" hidden="1"/>
    <col min="16148" max="16148" width="11.7109375" style="11" hidden="1"/>
    <col min="16149" max="16152" width="13.140625" style="11" hidden="1"/>
    <col min="16153" max="16384" width="9.140625" style="11" hidden="1"/>
  </cols>
  <sheetData>
    <row r="1" spans="1:15" ht="7.5" customHeight="1" x14ac:dyDescent="0.25">
      <c r="B1" s="1"/>
      <c r="C1" s="4"/>
      <c r="D1" s="1"/>
      <c r="E1" s="1"/>
      <c r="F1" s="3"/>
      <c r="G1" s="1"/>
      <c r="H1" s="1"/>
      <c r="I1" s="1"/>
      <c r="J1" s="5"/>
      <c r="K1" s="5"/>
      <c r="L1" s="5"/>
      <c r="M1" s="5"/>
    </row>
    <row r="2" spans="1:15" ht="21" customHeight="1" x14ac:dyDescent="0.25">
      <c r="B2" s="193" t="s">
        <v>1086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5" ht="7.5" customHeight="1" thickBot="1" x14ac:dyDescent="0.3">
      <c r="B3" s="1"/>
      <c r="C3" s="4"/>
      <c r="D3" s="1"/>
      <c r="E3" s="1"/>
      <c r="F3" s="3"/>
      <c r="G3" s="1"/>
      <c r="H3" s="1"/>
      <c r="I3" s="1"/>
      <c r="J3" s="5"/>
      <c r="K3" s="5"/>
      <c r="L3" s="5"/>
      <c r="M3" s="5"/>
    </row>
    <row r="4" spans="1:15" ht="30.75" customHeight="1" thickBot="1" x14ac:dyDescent="0.3">
      <c r="B4" s="123" t="s">
        <v>417</v>
      </c>
      <c r="C4" s="124" t="s">
        <v>418</v>
      </c>
      <c r="D4" s="124" t="s">
        <v>419</v>
      </c>
      <c r="E4" s="123" t="s">
        <v>420</v>
      </c>
      <c r="F4" s="164" t="s">
        <v>572</v>
      </c>
      <c r="G4" s="125" t="s">
        <v>422</v>
      </c>
      <c r="H4" s="125" t="s">
        <v>423</v>
      </c>
      <c r="I4" s="132" t="s">
        <v>998</v>
      </c>
      <c r="J4" s="127" t="s">
        <v>425</v>
      </c>
      <c r="K4" s="127" t="s">
        <v>3</v>
      </c>
      <c r="L4" s="127" t="s">
        <v>573</v>
      </c>
      <c r="M4" s="127" t="s">
        <v>574</v>
      </c>
    </row>
    <row r="5" spans="1:15" s="2" customFormat="1" ht="15.75" customHeight="1" x14ac:dyDescent="0.25">
      <c r="A5" s="74"/>
      <c r="B5" s="129" t="s">
        <v>743</v>
      </c>
      <c r="C5" s="130"/>
      <c r="D5" s="130"/>
      <c r="E5" s="131"/>
      <c r="F5" s="108" t="s">
        <v>427</v>
      </c>
      <c r="G5" s="189" t="s">
        <v>743</v>
      </c>
      <c r="H5" s="190"/>
      <c r="I5" s="51" t="s">
        <v>427</v>
      </c>
      <c r="J5" s="144"/>
      <c r="K5" s="145"/>
      <c r="L5" s="145"/>
      <c r="M5" s="146" t="s">
        <v>680</v>
      </c>
    </row>
    <row r="6" spans="1:15" ht="22.5" customHeight="1" x14ac:dyDescent="0.25">
      <c r="B6" s="185">
        <v>1</v>
      </c>
      <c r="C6" s="169" t="s">
        <v>869</v>
      </c>
      <c r="D6" s="185" t="s">
        <v>483</v>
      </c>
      <c r="E6" s="28" t="s">
        <v>191</v>
      </c>
      <c r="F6" s="281">
        <v>1284</v>
      </c>
      <c r="G6" s="28" t="s">
        <v>672</v>
      </c>
      <c r="H6" s="28" t="s">
        <v>1</v>
      </c>
      <c r="I6" s="48">
        <v>628</v>
      </c>
      <c r="J6" s="52">
        <v>62797977.12500003</v>
      </c>
      <c r="K6" s="52">
        <v>45694535.931227684</v>
      </c>
      <c r="L6" s="52">
        <v>48510724.330073684</v>
      </c>
      <c r="M6" s="56">
        <f>SUM(J6:L6)</f>
        <v>157003237.3863014</v>
      </c>
    </row>
    <row r="7" spans="1:15" ht="22.5" customHeight="1" x14ac:dyDescent="0.25">
      <c r="B7" s="186"/>
      <c r="C7" s="170"/>
      <c r="D7" s="186"/>
      <c r="E7" s="28" t="s">
        <v>192</v>
      </c>
      <c r="F7" s="218"/>
      <c r="G7" s="28" t="s">
        <v>673</v>
      </c>
      <c r="H7" s="28" t="s">
        <v>10</v>
      </c>
      <c r="I7" s="29">
        <v>578</v>
      </c>
      <c r="J7" s="30">
        <v>57797392.99999997</v>
      </c>
      <c r="K7" s="30">
        <v>77162666.926778287</v>
      </c>
      <c r="L7" s="30">
        <v>47107118.376947746</v>
      </c>
      <c r="M7" s="56">
        <f t="shared" ref="M7:M30" si="0">SUM(J7:L7)</f>
        <v>182067178.30372602</v>
      </c>
    </row>
    <row r="8" spans="1:15" ht="27.75" customHeight="1" x14ac:dyDescent="0.25">
      <c r="B8" s="28">
        <v>2</v>
      </c>
      <c r="C8" s="35" t="s">
        <v>848</v>
      </c>
      <c r="D8" s="28" t="s">
        <v>483</v>
      </c>
      <c r="E8" s="28" t="s">
        <v>669</v>
      </c>
      <c r="F8" s="29">
        <v>558.1</v>
      </c>
      <c r="G8" s="28" t="s">
        <v>588</v>
      </c>
      <c r="H8" s="28" t="s">
        <v>10</v>
      </c>
      <c r="I8" s="29">
        <v>558</v>
      </c>
      <c r="J8" s="30">
        <v>14266055.377753429</v>
      </c>
      <c r="K8" s="30">
        <v>2016568.6605789601</v>
      </c>
      <c r="L8" s="30">
        <v>1152325.3394210399</v>
      </c>
      <c r="M8" s="56">
        <f t="shared" si="0"/>
        <v>17434949.377753429</v>
      </c>
    </row>
    <row r="9" spans="1:15" ht="28.5" customHeight="1" x14ac:dyDescent="0.25">
      <c r="B9" s="28">
        <v>3</v>
      </c>
      <c r="C9" s="35" t="s">
        <v>798</v>
      </c>
      <c r="D9" s="28" t="s">
        <v>483</v>
      </c>
      <c r="E9" s="28" t="s">
        <v>670</v>
      </c>
      <c r="F9" s="29">
        <v>550.82000000000005</v>
      </c>
      <c r="G9" s="28" t="s">
        <v>578</v>
      </c>
      <c r="H9" s="28" t="s">
        <v>1</v>
      </c>
      <c r="I9" s="29">
        <v>519.91999999999996</v>
      </c>
      <c r="J9" s="30">
        <v>0</v>
      </c>
      <c r="K9" s="30">
        <v>0</v>
      </c>
      <c r="L9" s="30">
        <v>0</v>
      </c>
      <c r="M9" s="56">
        <f t="shared" si="0"/>
        <v>0</v>
      </c>
    </row>
    <row r="10" spans="1:15" ht="22.5" customHeight="1" x14ac:dyDescent="0.25">
      <c r="B10" s="185">
        <v>4</v>
      </c>
      <c r="C10" s="169" t="s">
        <v>797</v>
      </c>
      <c r="D10" s="185" t="s">
        <v>483</v>
      </c>
      <c r="E10" s="28" t="s">
        <v>193</v>
      </c>
      <c r="F10" s="217">
        <v>2996</v>
      </c>
      <c r="G10" s="28" t="s">
        <v>662</v>
      </c>
      <c r="H10" s="28" t="s">
        <v>1</v>
      </c>
      <c r="I10" s="29">
        <v>1488.9</v>
      </c>
      <c r="J10" s="30">
        <v>74449705</v>
      </c>
      <c r="K10" s="30">
        <v>43240072.332526021</v>
      </c>
      <c r="L10" s="30">
        <v>7803108.2674739715</v>
      </c>
      <c r="M10" s="56">
        <f t="shared" si="0"/>
        <v>125492885.59999999</v>
      </c>
    </row>
    <row r="11" spans="1:15" ht="22.5" customHeight="1" x14ac:dyDescent="0.25">
      <c r="B11" s="191"/>
      <c r="C11" s="192"/>
      <c r="D11" s="191"/>
      <c r="E11" s="28" t="s">
        <v>194</v>
      </c>
      <c r="F11" s="281"/>
      <c r="G11" s="28" t="s">
        <v>641</v>
      </c>
      <c r="H11" s="28" t="s">
        <v>10</v>
      </c>
      <c r="I11" s="29">
        <v>303.98</v>
      </c>
      <c r="J11" s="30">
        <v>15198999.999999993</v>
      </c>
      <c r="K11" s="30">
        <v>9760216.5840566717</v>
      </c>
      <c r="L11" s="30">
        <v>5673503.1967652468</v>
      </c>
      <c r="M11" s="56">
        <f t="shared" si="0"/>
        <v>30632719.780821912</v>
      </c>
    </row>
    <row r="12" spans="1:15" ht="22.5" customHeight="1" x14ac:dyDescent="0.25">
      <c r="A12" s="74"/>
      <c r="B12" s="186"/>
      <c r="C12" s="170"/>
      <c r="D12" s="186"/>
      <c r="E12" s="28" t="s">
        <v>195</v>
      </c>
      <c r="F12" s="218"/>
      <c r="G12" s="28" t="s">
        <v>544</v>
      </c>
      <c r="H12" s="28" t="s">
        <v>186</v>
      </c>
      <c r="I12" s="29">
        <v>1203.1099999999999</v>
      </c>
      <c r="J12" s="30">
        <v>60155599.999999963</v>
      </c>
      <c r="K12" s="30">
        <v>40381103.361101754</v>
      </c>
      <c r="L12" s="30">
        <v>24038848.121090032</v>
      </c>
      <c r="M12" s="56">
        <f t="shared" si="0"/>
        <v>124575551.48219174</v>
      </c>
      <c r="N12" s="2"/>
      <c r="O12" s="2"/>
    </row>
    <row r="13" spans="1:15" ht="36.75" customHeight="1" x14ac:dyDescent="0.25">
      <c r="B13" s="28">
        <v>5</v>
      </c>
      <c r="C13" s="35" t="s">
        <v>870</v>
      </c>
      <c r="D13" s="28" t="s">
        <v>483</v>
      </c>
      <c r="E13" s="28" t="s">
        <v>197</v>
      </c>
      <c r="F13" s="29">
        <v>667.6</v>
      </c>
      <c r="G13" s="28" t="s">
        <v>7</v>
      </c>
      <c r="H13" s="28" t="s">
        <v>1</v>
      </c>
      <c r="I13" s="29">
        <v>667.6</v>
      </c>
      <c r="J13" s="30">
        <v>66760000.000000015</v>
      </c>
      <c r="K13" s="30">
        <v>48327061.138646647</v>
      </c>
      <c r="L13" s="30">
        <v>27822896.998339649</v>
      </c>
      <c r="M13" s="56">
        <f t="shared" si="0"/>
        <v>142909958.13698632</v>
      </c>
    </row>
    <row r="14" spans="1:15" ht="26.25" customHeight="1" x14ac:dyDescent="0.25">
      <c r="B14" s="28">
        <v>6</v>
      </c>
      <c r="C14" s="35" t="s">
        <v>871</v>
      </c>
      <c r="D14" s="28" t="s">
        <v>483</v>
      </c>
      <c r="E14" s="28" t="s">
        <v>198</v>
      </c>
      <c r="F14" s="29">
        <v>2126.13</v>
      </c>
      <c r="G14" s="31" t="s">
        <v>701</v>
      </c>
      <c r="H14" s="28" t="s">
        <v>1</v>
      </c>
      <c r="I14" s="29">
        <v>2126.13</v>
      </c>
      <c r="J14" s="30">
        <v>0.43407534062862396</v>
      </c>
      <c r="K14" s="30">
        <v>-2.0671796341464946E-2</v>
      </c>
      <c r="L14" s="30">
        <v>2.0671796341464946E-2</v>
      </c>
      <c r="M14" s="56">
        <f t="shared" si="0"/>
        <v>0.43407534062862396</v>
      </c>
    </row>
    <row r="15" spans="1:15" ht="22.5" customHeight="1" x14ac:dyDescent="0.25">
      <c r="B15" s="185">
        <v>7</v>
      </c>
      <c r="C15" s="169" t="s">
        <v>872</v>
      </c>
      <c r="D15" s="185" t="s">
        <v>483</v>
      </c>
      <c r="E15" s="28" t="s">
        <v>199</v>
      </c>
      <c r="F15" s="217">
        <v>2403.5500000000002</v>
      </c>
      <c r="G15" s="28" t="s">
        <v>121</v>
      </c>
      <c r="H15" s="28" t="s">
        <v>1</v>
      </c>
      <c r="I15" s="29">
        <v>1201.78</v>
      </c>
      <c r="J15" s="30">
        <v>0</v>
      </c>
      <c r="K15" s="30">
        <v>0</v>
      </c>
      <c r="L15" s="30">
        <v>0</v>
      </c>
      <c r="M15" s="56">
        <f>SUM(J15:L15)</f>
        <v>0</v>
      </c>
    </row>
    <row r="16" spans="1:15" ht="22.5" customHeight="1" x14ac:dyDescent="0.25">
      <c r="B16" s="186"/>
      <c r="C16" s="170"/>
      <c r="D16" s="186"/>
      <c r="E16" s="28" t="s">
        <v>200</v>
      </c>
      <c r="F16" s="218"/>
      <c r="G16" s="28" t="s">
        <v>675</v>
      </c>
      <c r="H16" s="28" t="s">
        <v>10</v>
      </c>
      <c r="I16" s="29">
        <v>1201.77</v>
      </c>
      <c r="J16" s="30">
        <v>0</v>
      </c>
      <c r="K16" s="30">
        <v>0</v>
      </c>
      <c r="L16" s="30">
        <v>0</v>
      </c>
      <c r="M16" s="56">
        <f>SUM(J16:L16)</f>
        <v>0</v>
      </c>
    </row>
    <row r="17" spans="1:15" ht="26.25" customHeight="1" x14ac:dyDescent="0.25">
      <c r="B17" s="28">
        <v>8</v>
      </c>
      <c r="C17" s="53" t="s">
        <v>873</v>
      </c>
      <c r="D17" s="53" t="s">
        <v>483</v>
      </c>
      <c r="E17" s="28" t="s">
        <v>201</v>
      </c>
      <c r="F17" s="29">
        <v>2329.5700000000002</v>
      </c>
      <c r="G17" s="28" t="s">
        <v>121</v>
      </c>
      <c r="H17" s="28" t="s">
        <v>1</v>
      </c>
      <c r="I17" s="29">
        <v>2329.5700000000002</v>
      </c>
      <c r="J17" s="30">
        <v>232957000.00000003</v>
      </c>
      <c r="K17" s="30">
        <v>89731578.993034333</v>
      </c>
      <c r="L17" s="30">
        <v>54850146.53436292</v>
      </c>
      <c r="M17" s="56">
        <f t="shared" si="0"/>
        <v>377538725.52739727</v>
      </c>
    </row>
    <row r="18" spans="1:15" ht="45" x14ac:dyDescent="0.25">
      <c r="A18" s="74"/>
      <c r="B18" s="28">
        <v>9</v>
      </c>
      <c r="C18" s="53" t="s">
        <v>874</v>
      </c>
      <c r="D18" s="53" t="s">
        <v>483</v>
      </c>
      <c r="E18" s="28" t="s">
        <v>202</v>
      </c>
      <c r="F18" s="29">
        <v>1290.78</v>
      </c>
      <c r="G18" s="28" t="s">
        <v>676</v>
      </c>
      <c r="H18" s="28" t="s">
        <v>1</v>
      </c>
      <c r="I18" s="29">
        <v>1290.78</v>
      </c>
      <c r="J18" s="30">
        <v>0</v>
      </c>
      <c r="K18" s="30">
        <v>0</v>
      </c>
      <c r="L18" s="30">
        <v>0</v>
      </c>
      <c r="M18" s="56">
        <f>SUM(J18:L18)</f>
        <v>0</v>
      </c>
    </row>
    <row r="19" spans="1:15" ht="27.75" customHeight="1" x14ac:dyDescent="0.25">
      <c r="B19" s="28">
        <v>10</v>
      </c>
      <c r="C19" s="35" t="s">
        <v>775</v>
      </c>
      <c r="D19" s="28" t="s">
        <v>483</v>
      </c>
      <c r="E19" s="28" t="s">
        <v>203</v>
      </c>
      <c r="F19" s="29">
        <v>1361.07</v>
      </c>
      <c r="G19" s="28" t="s">
        <v>676</v>
      </c>
      <c r="H19" s="28" t="s">
        <v>1</v>
      </c>
      <c r="I19" s="29">
        <v>1361.07</v>
      </c>
      <c r="J19" s="30">
        <v>0</v>
      </c>
      <c r="K19" s="30">
        <v>0</v>
      </c>
      <c r="L19" s="30">
        <v>0</v>
      </c>
      <c r="M19" s="56">
        <f>SUM(J19:L19)</f>
        <v>0</v>
      </c>
    </row>
    <row r="20" spans="1:15" ht="27" customHeight="1" x14ac:dyDescent="0.25">
      <c r="B20" s="28">
        <v>11</v>
      </c>
      <c r="C20" s="35" t="s">
        <v>875</v>
      </c>
      <c r="D20" s="28" t="s">
        <v>483</v>
      </c>
      <c r="E20" s="28" t="s">
        <v>204</v>
      </c>
      <c r="F20" s="29">
        <v>1076.74</v>
      </c>
      <c r="G20" s="28" t="s">
        <v>677</v>
      </c>
      <c r="H20" s="28" t="s">
        <v>1</v>
      </c>
      <c r="I20" s="29">
        <v>1076.74</v>
      </c>
      <c r="J20" s="30">
        <v>0.47602739743888378</v>
      </c>
      <c r="K20" s="30">
        <v>-1.632163626445483E-2</v>
      </c>
      <c r="L20" s="30">
        <v>1.632163626445483E-2</v>
      </c>
      <c r="M20" s="56">
        <f>SUM(J20:L20)</f>
        <v>0.47602739743888378</v>
      </c>
    </row>
    <row r="21" spans="1:15" ht="27" customHeight="1" x14ac:dyDescent="0.25">
      <c r="B21" s="28">
        <v>12</v>
      </c>
      <c r="C21" s="35" t="s">
        <v>876</v>
      </c>
      <c r="D21" s="28" t="s">
        <v>483</v>
      </c>
      <c r="E21" s="28" t="s">
        <v>208</v>
      </c>
      <c r="F21" s="29">
        <v>1901.12</v>
      </c>
      <c r="G21" s="31" t="s">
        <v>702</v>
      </c>
      <c r="H21" s="28" t="s">
        <v>1</v>
      </c>
      <c r="I21" s="29">
        <v>1901.12</v>
      </c>
      <c r="J21" s="30">
        <v>94955068.493150681</v>
      </c>
      <c r="K21" s="30">
        <v>2958151.1443092516</v>
      </c>
      <c r="L21" s="30">
        <v>806899.85569074843</v>
      </c>
      <c r="M21" s="56">
        <f t="shared" si="0"/>
        <v>98720119.493150681</v>
      </c>
    </row>
    <row r="22" spans="1:15" ht="39" customHeight="1" x14ac:dyDescent="0.25">
      <c r="B22" s="28">
        <v>13</v>
      </c>
      <c r="C22" s="35" t="s">
        <v>877</v>
      </c>
      <c r="D22" s="28" t="s">
        <v>483</v>
      </c>
      <c r="E22" s="28" t="s">
        <v>212</v>
      </c>
      <c r="F22" s="29">
        <v>1274.1500000000001</v>
      </c>
      <c r="G22" s="31" t="s">
        <v>703</v>
      </c>
      <c r="H22" s="28" t="s">
        <v>1</v>
      </c>
      <c r="I22" s="29">
        <v>1274.1500000000001</v>
      </c>
      <c r="J22" s="30">
        <v>0.26797945238649845</v>
      </c>
      <c r="K22" s="30">
        <v>-3.529742862263771E-3</v>
      </c>
      <c r="L22" s="30">
        <v>3.529742862263771E-3</v>
      </c>
      <c r="M22" s="56">
        <f t="shared" si="0"/>
        <v>0.26797945238649845</v>
      </c>
    </row>
    <row r="23" spans="1:15" ht="22.5" customHeight="1" x14ac:dyDescent="0.25">
      <c r="A23" s="73" t="s">
        <v>758</v>
      </c>
      <c r="B23" s="185">
        <v>14</v>
      </c>
      <c r="C23" s="169" t="s">
        <v>878</v>
      </c>
      <c r="D23" s="185" t="s">
        <v>483</v>
      </c>
      <c r="E23" s="28" t="s">
        <v>728</v>
      </c>
      <c r="F23" s="217">
        <v>1035.6099999999999</v>
      </c>
      <c r="G23" s="31" t="s">
        <v>692</v>
      </c>
      <c r="H23" s="28" t="s">
        <v>1</v>
      </c>
      <c r="I23" s="29">
        <v>517.79999999999995</v>
      </c>
      <c r="J23" s="30">
        <v>0</v>
      </c>
      <c r="K23" s="30">
        <v>0</v>
      </c>
      <c r="L23" s="30">
        <v>0</v>
      </c>
      <c r="M23" s="56">
        <f t="shared" si="0"/>
        <v>0</v>
      </c>
    </row>
    <row r="24" spans="1:15" ht="22.5" customHeight="1" x14ac:dyDescent="0.25">
      <c r="A24" s="74" t="s">
        <v>759</v>
      </c>
      <c r="B24" s="191"/>
      <c r="C24" s="192"/>
      <c r="D24" s="191"/>
      <c r="E24" s="28" t="s">
        <v>729</v>
      </c>
      <c r="F24" s="281"/>
      <c r="G24" s="31" t="s">
        <v>704</v>
      </c>
      <c r="H24" s="28" t="s">
        <v>10</v>
      </c>
      <c r="I24" s="29">
        <v>419.44</v>
      </c>
      <c r="J24" s="30">
        <v>0</v>
      </c>
      <c r="K24" s="30">
        <v>-1.1675155266915283E-2</v>
      </c>
      <c r="L24" s="30">
        <v>1.1675155266915283E-2</v>
      </c>
      <c r="M24" s="56">
        <f t="shared" si="0"/>
        <v>0</v>
      </c>
      <c r="N24" s="2"/>
      <c r="O24" s="2"/>
    </row>
    <row r="25" spans="1:15" ht="22.5" customHeight="1" x14ac:dyDescent="0.25">
      <c r="A25" s="73" t="s">
        <v>760</v>
      </c>
      <c r="B25" s="186"/>
      <c r="C25" s="170"/>
      <c r="D25" s="186"/>
      <c r="E25" s="28" t="s">
        <v>730</v>
      </c>
      <c r="F25" s="218"/>
      <c r="G25" s="31" t="s">
        <v>705</v>
      </c>
      <c r="H25" s="28" t="s">
        <v>186</v>
      </c>
      <c r="I25" s="29">
        <v>98.37</v>
      </c>
      <c r="J25" s="30">
        <v>0</v>
      </c>
      <c r="K25" s="30">
        <v>-1.3081134022098697E-2</v>
      </c>
      <c r="L25" s="30">
        <v>1.3081134022098697E-2</v>
      </c>
      <c r="M25" s="56">
        <f t="shared" si="0"/>
        <v>0</v>
      </c>
    </row>
    <row r="26" spans="1:15" ht="37.5" customHeight="1" x14ac:dyDescent="0.25">
      <c r="A26" s="73" t="s">
        <v>763</v>
      </c>
      <c r="B26" s="28">
        <v>15</v>
      </c>
      <c r="C26" s="35" t="s">
        <v>879</v>
      </c>
      <c r="D26" s="28" t="s">
        <v>483</v>
      </c>
      <c r="E26" s="28" t="s">
        <v>731</v>
      </c>
      <c r="F26" s="29">
        <v>3782.08</v>
      </c>
      <c r="G26" s="31" t="s">
        <v>706</v>
      </c>
      <c r="H26" s="28" t="s">
        <v>1</v>
      </c>
      <c r="I26" s="29">
        <v>3782.08</v>
      </c>
      <c r="J26" s="30">
        <v>0.3123287707567215</v>
      </c>
      <c r="K26" s="30">
        <v>0</v>
      </c>
      <c r="L26" s="30">
        <v>0</v>
      </c>
      <c r="M26" s="56">
        <f t="shared" si="0"/>
        <v>0.3123287707567215</v>
      </c>
    </row>
    <row r="27" spans="1:15" ht="24" customHeight="1" x14ac:dyDescent="0.25">
      <c r="A27" s="73" t="s">
        <v>768</v>
      </c>
      <c r="B27" s="185">
        <v>16</v>
      </c>
      <c r="C27" s="185" t="s">
        <v>880</v>
      </c>
      <c r="D27" s="239" t="s">
        <v>668</v>
      </c>
      <c r="E27" s="28" t="s">
        <v>732</v>
      </c>
      <c r="F27" s="217">
        <v>1390.46</v>
      </c>
      <c r="G27" s="31" t="s">
        <v>1043</v>
      </c>
      <c r="H27" s="28" t="s">
        <v>1</v>
      </c>
      <c r="I27" s="29">
        <v>900</v>
      </c>
      <c r="J27" s="30">
        <v>0</v>
      </c>
      <c r="K27" s="30">
        <v>-9.8480014931665704E-3</v>
      </c>
      <c r="L27" s="30">
        <v>9.8480014931665704E-3</v>
      </c>
      <c r="M27" s="56">
        <f t="shared" si="0"/>
        <v>0</v>
      </c>
    </row>
    <row r="28" spans="1:15" ht="24" customHeight="1" x14ac:dyDescent="0.25">
      <c r="A28" s="73" t="s">
        <v>769</v>
      </c>
      <c r="B28" s="191"/>
      <c r="C28" s="191"/>
      <c r="D28" s="240"/>
      <c r="E28" s="28" t="s">
        <v>733</v>
      </c>
      <c r="F28" s="281"/>
      <c r="G28" s="31" t="s">
        <v>1044</v>
      </c>
      <c r="H28" s="28" t="s">
        <v>10</v>
      </c>
      <c r="I28" s="29">
        <v>293.62</v>
      </c>
      <c r="J28" s="30">
        <v>0</v>
      </c>
      <c r="K28" s="30">
        <v>-1.2914894351404008E-2</v>
      </c>
      <c r="L28" s="30">
        <v>1.2914894351404008E-2</v>
      </c>
      <c r="M28" s="56">
        <f t="shared" si="0"/>
        <v>0</v>
      </c>
    </row>
    <row r="29" spans="1:15" ht="24" customHeight="1" x14ac:dyDescent="0.25">
      <c r="A29" s="73" t="s">
        <v>770</v>
      </c>
      <c r="B29" s="186"/>
      <c r="C29" s="186"/>
      <c r="D29" s="241"/>
      <c r="E29" s="32" t="s">
        <v>734</v>
      </c>
      <c r="F29" s="218"/>
      <c r="G29" s="32" t="s">
        <v>1045</v>
      </c>
      <c r="H29" s="32" t="s">
        <v>186</v>
      </c>
      <c r="I29" s="33">
        <v>196.84</v>
      </c>
      <c r="J29" s="30">
        <v>0</v>
      </c>
      <c r="K29" s="30">
        <v>0</v>
      </c>
      <c r="L29" s="30">
        <v>0</v>
      </c>
      <c r="M29" s="56">
        <f t="shared" si="0"/>
        <v>0</v>
      </c>
    </row>
    <row r="30" spans="1:15" ht="27" customHeight="1" x14ac:dyDescent="0.25">
      <c r="A30" s="73" t="s">
        <v>771</v>
      </c>
      <c r="B30" s="165">
        <v>17</v>
      </c>
      <c r="C30" s="244" t="s">
        <v>881</v>
      </c>
      <c r="D30" s="239" t="s">
        <v>668</v>
      </c>
      <c r="E30" s="32" t="s">
        <v>57</v>
      </c>
      <c r="F30" s="33">
        <v>900.3</v>
      </c>
      <c r="G30" s="32" t="s">
        <v>1052</v>
      </c>
      <c r="H30" s="32" t="s">
        <v>1</v>
      </c>
      <c r="I30" s="33">
        <v>900.3</v>
      </c>
      <c r="J30" s="30">
        <v>23613612.77739726</v>
      </c>
      <c r="K30" s="30">
        <v>1784088.9645325579</v>
      </c>
      <c r="L30" s="30">
        <v>695271.46012497658</v>
      </c>
      <c r="M30" s="56">
        <f t="shared" si="0"/>
        <v>26092973.202054795</v>
      </c>
    </row>
    <row r="31" spans="1:15" ht="27" customHeight="1" x14ac:dyDescent="0.25">
      <c r="A31" s="73" t="s">
        <v>771</v>
      </c>
      <c r="B31" s="166"/>
      <c r="C31" s="246"/>
      <c r="D31" s="241"/>
      <c r="E31" s="32" t="s">
        <v>772</v>
      </c>
      <c r="F31" s="33">
        <v>900.3</v>
      </c>
      <c r="G31" s="32" t="s">
        <v>1052</v>
      </c>
      <c r="H31" s="32" t="s">
        <v>1</v>
      </c>
      <c r="I31" s="33">
        <v>900.3</v>
      </c>
      <c r="J31" s="30">
        <v>33761100.000000007</v>
      </c>
      <c r="K31" s="30">
        <v>4421311.0562678929</v>
      </c>
      <c r="L31" s="30">
        <v>1332347.4293485456</v>
      </c>
      <c r="M31" s="56">
        <f>SUM(J31:L31)</f>
        <v>39514758.485616446</v>
      </c>
    </row>
    <row r="32" spans="1:15" ht="39" customHeight="1" x14ac:dyDescent="0.25">
      <c r="A32" s="73" t="s">
        <v>1046</v>
      </c>
      <c r="B32" s="19">
        <v>18</v>
      </c>
      <c r="C32" s="138" t="s">
        <v>1073</v>
      </c>
      <c r="D32" s="32" t="s">
        <v>668</v>
      </c>
      <c r="E32" s="33" t="s">
        <v>1047</v>
      </c>
      <c r="F32" s="33">
        <v>1590.08</v>
      </c>
      <c r="G32" s="32" t="s">
        <v>1051</v>
      </c>
      <c r="H32" s="32" t="s">
        <v>1</v>
      </c>
      <c r="I32" s="33">
        <v>1590.08</v>
      </c>
      <c r="J32" s="30">
        <v>0</v>
      </c>
      <c r="K32" s="30">
        <v>0</v>
      </c>
      <c r="L32" s="30">
        <v>0</v>
      </c>
      <c r="M32" s="56">
        <f>SUM(J32:L32)</f>
        <v>0</v>
      </c>
    </row>
    <row r="33" spans="1:15" ht="26.25" customHeight="1" x14ac:dyDescent="0.25">
      <c r="A33" s="73" t="s">
        <v>1048</v>
      </c>
      <c r="B33" s="165">
        <v>19</v>
      </c>
      <c r="C33" s="244" t="s">
        <v>1072</v>
      </c>
      <c r="D33" s="32" t="s">
        <v>668</v>
      </c>
      <c r="E33" s="33" t="s">
        <v>1039</v>
      </c>
      <c r="F33" s="33">
        <v>2233.79</v>
      </c>
      <c r="G33" s="32" t="s">
        <v>1054</v>
      </c>
      <c r="H33" s="32" t="s">
        <v>1</v>
      </c>
      <c r="I33" s="33">
        <v>2233.79</v>
      </c>
      <c r="J33" s="30">
        <v>0</v>
      </c>
      <c r="K33" s="30">
        <v>0</v>
      </c>
      <c r="L33" s="30">
        <v>0</v>
      </c>
      <c r="M33" s="56">
        <f>SUM(J33:L33)</f>
        <v>0</v>
      </c>
    </row>
    <row r="34" spans="1:15" ht="26.25" customHeight="1" x14ac:dyDescent="0.25">
      <c r="A34" s="73" t="s">
        <v>1049</v>
      </c>
      <c r="B34" s="166"/>
      <c r="C34" s="246"/>
      <c r="D34" s="32" t="s">
        <v>668</v>
      </c>
      <c r="E34" s="33" t="s">
        <v>1050</v>
      </c>
      <c r="F34" s="33">
        <v>45.96</v>
      </c>
      <c r="G34" s="32" t="s">
        <v>1053</v>
      </c>
      <c r="H34" s="32" t="s">
        <v>1</v>
      </c>
      <c r="I34" s="33">
        <v>45.96</v>
      </c>
      <c r="J34" s="30">
        <v>0</v>
      </c>
      <c r="K34" s="30">
        <v>0</v>
      </c>
      <c r="L34" s="30">
        <v>0</v>
      </c>
      <c r="M34" s="56">
        <f>SUM(J34:L34)</f>
        <v>0</v>
      </c>
    </row>
    <row r="35" spans="1:15" s="1" customFormat="1" ht="12" thickBot="1" x14ac:dyDescent="0.3">
      <c r="A35" s="73"/>
      <c r="C35" s="4"/>
      <c r="F35" s="3"/>
      <c r="G35" s="3"/>
      <c r="H35" s="3"/>
      <c r="I35" s="3"/>
      <c r="J35" s="5"/>
      <c r="K35" s="5"/>
      <c r="L35" s="5"/>
      <c r="M35" s="5"/>
    </row>
    <row r="36" spans="1:15" s="2" customFormat="1" ht="22.5" customHeight="1" thickBot="1" x14ac:dyDescent="0.3">
      <c r="A36" s="74"/>
      <c r="D36" s="274" t="s">
        <v>668</v>
      </c>
      <c r="E36" s="275"/>
      <c r="F36" s="278" t="s">
        <v>4</v>
      </c>
      <c r="G36" s="279"/>
      <c r="H36" s="280"/>
      <c r="I36" s="59" t="s">
        <v>903</v>
      </c>
      <c r="J36" s="82">
        <f t="shared" ref="J36:L36" si="1">SUM(J6:J35)</f>
        <v>736712513.26371241</v>
      </c>
      <c r="K36" s="82">
        <f t="shared" si="1"/>
        <v>365477355.00501764</v>
      </c>
      <c r="L36" s="82">
        <f t="shared" si="1"/>
        <v>219793189.9976809</v>
      </c>
      <c r="M36" s="82">
        <f>SUM(M6:M35)</f>
        <v>1321983058.2664111</v>
      </c>
      <c r="N36" s="152">
        <f>SUM(J36:L36)</f>
        <v>1321983058.2664111</v>
      </c>
      <c r="O36" s="151" t="b">
        <f>M36=N36</f>
        <v>1</v>
      </c>
    </row>
    <row r="37" spans="1:15" s="1" customFormat="1" x14ac:dyDescent="0.25">
      <c r="A37" s="73"/>
      <c r="C37" s="4"/>
      <c r="F37" s="3"/>
      <c r="G37" s="3"/>
      <c r="H37" s="3"/>
      <c r="I37" s="3"/>
      <c r="J37" s="5"/>
      <c r="K37" s="153">
        <f>SUM(K36:L36)</f>
        <v>585270545.00269854</v>
      </c>
      <c r="L37" s="5"/>
      <c r="M37" s="5"/>
    </row>
    <row r="38" spans="1:15" s="1" customFormat="1" x14ac:dyDescent="0.25">
      <c r="A38" s="73"/>
      <c r="C38" s="4"/>
      <c r="F38" s="3"/>
      <c r="G38" s="3"/>
      <c r="H38" s="3"/>
      <c r="I38" s="3"/>
      <c r="J38" s="5"/>
      <c r="K38" s="5"/>
      <c r="L38" s="5"/>
      <c r="M38" s="5"/>
    </row>
    <row r="39" spans="1:15" s="1" customFormat="1" x14ac:dyDescent="0.25">
      <c r="A39" s="73"/>
      <c r="C39" s="4"/>
      <c r="F39" s="3"/>
      <c r="G39" s="3"/>
      <c r="H39" s="3"/>
      <c r="I39" s="3"/>
      <c r="J39" s="5"/>
      <c r="K39" s="5"/>
      <c r="L39" s="5"/>
      <c r="M39" s="5"/>
    </row>
    <row r="40" spans="1:15" s="1" customFormat="1" ht="12" thickBot="1" x14ac:dyDescent="0.3">
      <c r="A40" s="73"/>
      <c r="C40" s="4"/>
      <c r="F40" s="3"/>
      <c r="G40" s="3"/>
      <c r="H40" s="3"/>
      <c r="I40" s="3"/>
      <c r="J40" s="5"/>
      <c r="K40" s="5"/>
      <c r="L40" s="5"/>
      <c r="M40" s="5"/>
    </row>
    <row r="41" spans="1:15" ht="30.75" customHeight="1" thickBot="1" x14ac:dyDescent="0.3">
      <c r="B41" s="123" t="s">
        <v>417</v>
      </c>
      <c r="C41" s="124" t="s">
        <v>418</v>
      </c>
      <c r="D41" s="124" t="s">
        <v>419</v>
      </c>
      <c r="E41" s="123" t="s">
        <v>420</v>
      </c>
      <c r="F41" s="125" t="s">
        <v>572</v>
      </c>
      <c r="G41" s="125" t="s">
        <v>422</v>
      </c>
      <c r="H41" s="125" t="s">
        <v>423</v>
      </c>
      <c r="I41" s="132" t="s">
        <v>998</v>
      </c>
      <c r="J41" s="127" t="s">
        <v>425</v>
      </c>
      <c r="K41" s="127" t="s">
        <v>3</v>
      </c>
      <c r="L41" s="127" t="s">
        <v>573</v>
      </c>
      <c r="M41" s="127" t="s">
        <v>574</v>
      </c>
    </row>
    <row r="42" spans="1:15" s="2" customFormat="1" ht="15.75" customHeight="1" x14ac:dyDescent="0.25">
      <c r="A42" s="74"/>
      <c r="B42" s="129" t="s">
        <v>743</v>
      </c>
      <c r="C42" s="130"/>
      <c r="D42" s="130"/>
      <c r="E42" s="131"/>
      <c r="F42" s="108" t="s">
        <v>427</v>
      </c>
      <c r="G42" s="189" t="s">
        <v>743</v>
      </c>
      <c r="H42" s="190"/>
      <c r="I42" s="51" t="s">
        <v>427</v>
      </c>
      <c r="J42" s="144"/>
      <c r="K42" s="145"/>
      <c r="L42" s="145"/>
      <c r="M42" s="146" t="s">
        <v>680</v>
      </c>
    </row>
    <row r="43" spans="1:15" ht="22.5" customHeight="1" x14ac:dyDescent="0.25">
      <c r="A43" s="74"/>
      <c r="B43" s="223">
        <v>1</v>
      </c>
      <c r="C43" s="188" t="s">
        <v>1011</v>
      </c>
      <c r="D43" s="223" t="s">
        <v>501</v>
      </c>
      <c r="E43" s="28" t="s">
        <v>205</v>
      </c>
      <c r="F43" s="282">
        <v>1256.1400000000001</v>
      </c>
      <c r="G43" s="28" t="s">
        <v>709</v>
      </c>
      <c r="H43" s="28" t="s">
        <v>1</v>
      </c>
      <c r="I43" s="29">
        <v>628.07000000000005</v>
      </c>
      <c r="J43" s="30">
        <v>0</v>
      </c>
      <c r="K43" s="30">
        <v>0</v>
      </c>
      <c r="L43" s="30">
        <v>0</v>
      </c>
      <c r="M43" s="56">
        <f>SUM(J43:L43)</f>
        <v>0</v>
      </c>
    </row>
    <row r="44" spans="1:15" ht="22.5" customHeight="1" x14ac:dyDescent="0.25">
      <c r="B44" s="223"/>
      <c r="C44" s="188"/>
      <c r="D44" s="223"/>
      <c r="E44" s="28" t="s">
        <v>206</v>
      </c>
      <c r="F44" s="282"/>
      <c r="G44" s="28" t="s">
        <v>710</v>
      </c>
      <c r="H44" s="28" t="s">
        <v>10</v>
      </c>
      <c r="I44" s="29">
        <v>628.07000000000005</v>
      </c>
      <c r="J44" s="30">
        <v>0</v>
      </c>
      <c r="K44" s="30">
        <v>0</v>
      </c>
      <c r="L44" s="30">
        <v>0</v>
      </c>
      <c r="M44" s="56">
        <f>SUM(J44:L44)</f>
        <v>0</v>
      </c>
    </row>
    <row r="45" spans="1:15" ht="30.75" customHeight="1" x14ac:dyDescent="0.25">
      <c r="B45" s="58">
        <v>2</v>
      </c>
      <c r="C45" s="133" t="s">
        <v>1022</v>
      </c>
      <c r="D45" s="58" t="s">
        <v>501</v>
      </c>
      <c r="E45" s="28" t="s">
        <v>209</v>
      </c>
      <c r="F45" s="29">
        <v>227.54</v>
      </c>
      <c r="G45" s="31" t="s">
        <v>702</v>
      </c>
      <c r="H45" s="28" t="s">
        <v>1</v>
      </c>
      <c r="I45" s="29">
        <v>227.54</v>
      </c>
      <c r="J45" s="30">
        <v>0</v>
      </c>
      <c r="K45" s="30">
        <v>-3.9682867319106238E-2</v>
      </c>
      <c r="L45" s="30">
        <v>3.9682867319106238E-2</v>
      </c>
      <c r="M45" s="56">
        <f t="shared" ref="M45:M51" si="2">SUM(J45:L45)</f>
        <v>0</v>
      </c>
    </row>
    <row r="46" spans="1:15" ht="22.5" customHeight="1" x14ac:dyDescent="0.25">
      <c r="A46" s="73" t="s">
        <v>761</v>
      </c>
      <c r="B46" s="223">
        <v>3</v>
      </c>
      <c r="C46" s="185" t="s">
        <v>882</v>
      </c>
      <c r="D46" s="223" t="s">
        <v>501</v>
      </c>
      <c r="E46" s="28" t="s">
        <v>735</v>
      </c>
      <c r="F46" s="217">
        <v>5700</v>
      </c>
      <c r="G46" s="31" t="s">
        <v>42</v>
      </c>
      <c r="H46" s="28" t="s">
        <v>1</v>
      </c>
      <c r="I46" s="29">
        <v>3999.22</v>
      </c>
      <c r="J46" s="30">
        <v>0</v>
      </c>
      <c r="K46" s="30">
        <v>0</v>
      </c>
      <c r="L46" s="30">
        <v>0</v>
      </c>
      <c r="M46" s="56">
        <f>SUM(J46:L46)</f>
        <v>0</v>
      </c>
    </row>
    <row r="47" spans="1:15" ht="22.5" customHeight="1" x14ac:dyDescent="0.25">
      <c r="A47" s="73" t="s">
        <v>762</v>
      </c>
      <c r="B47" s="223"/>
      <c r="C47" s="186"/>
      <c r="D47" s="223"/>
      <c r="E47" s="28" t="s">
        <v>736</v>
      </c>
      <c r="F47" s="218"/>
      <c r="G47" s="31" t="s">
        <v>105</v>
      </c>
      <c r="H47" s="28" t="s">
        <v>10</v>
      </c>
      <c r="I47" s="29">
        <v>1700.78</v>
      </c>
      <c r="J47" s="30">
        <v>0</v>
      </c>
      <c r="K47" s="30">
        <v>-2.3050808579954383E-3</v>
      </c>
      <c r="L47" s="30">
        <v>2.3050808579954383E-3</v>
      </c>
      <c r="M47" s="56">
        <f t="shared" si="2"/>
        <v>0</v>
      </c>
    </row>
    <row r="48" spans="1:15" ht="22.5" customHeight="1" x14ac:dyDescent="0.25">
      <c r="A48" s="74"/>
      <c r="B48" s="223">
        <v>4</v>
      </c>
      <c r="C48" s="169" t="s">
        <v>883</v>
      </c>
      <c r="D48" s="223" t="s">
        <v>501</v>
      </c>
      <c r="E48" s="28" t="s">
        <v>213</v>
      </c>
      <c r="F48" s="217">
        <v>957.88</v>
      </c>
      <c r="G48" s="31" t="s">
        <v>105</v>
      </c>
      <c r="H48" s="28" t="s">
        <v>1</v>
      </c>
      <c r="I48" s="29">
        <v>486.43</v>
      </c>
      <c r="J48" s="30">
        <v>0</v>
      </c>
      <c r="K48" s="30">
        <v>0</v>
      </c>
      <c r="L48" s="30">
        <v>0</v>
      </c>
      <c r="M48" s="56">
        <f t="shared" si="2"/>
        <v>0</v>
      </c>
      <c r="N48" s="2"/>
      <c r="O48" s="2"/>
    </row>
    <row r="49" spans="1:15" ht="22.5" customHeight="1" x14ac:dyDescent="0.25">
      <c r="B49" s="223"/>
      <c r="C49" s="170"/>
      <c r="D49" s="223"/>
      <c r="E49" s="28" t="s">
        <v>214</v>
      </c>
      <c r="F49" s="218"/>
      <c r="G49" s="31" t="s">
        <v>707</v>
      </c>
      <c r="H49" s="28" t="s">
        <v>10</v>
      </c>
      <c r="I49" s="29">
        <v>471.45</v>
      </c>
      <c r="J49" s="30">
        <v>0</v>
      </c>
      <c r="K49" s="30">
        <v>0</v>
      </c>
      <c r="L49" s="30">
        <v>0</v>
      </c>
      <c r="M49" s="56">
        <f t="shared" si="2"/>
        <v>0</v>
      </c>
    </row>
    <row r="50" spans="1:15" ht="27.75" customHeight="1" x14ac:dyDescent="0.25">
      <c r="A50" s="73" t="s">
        <v>764</v>
      </c>
      <c r="B50" s="58">
        <v>5</v>
      </c>
      <c r="C50" s="133" t="s">
        <v>884</v>
      </c>
      <c r="D50" s="58" t="s">
        <v>501</v>
      </c>
      <c r="E50" s="28" t="s">
        <v>737</v>
      </c>
      <c r="F50" s="29">
        <v>1535.83</v>
      </c>
      <c r="G50" s="31" t="s">
        <v>705</v>
      </c>
      <c r="H50" s="28" t="s">
        <v>1</v>
      </c>
      <c r="I50" s="29">
        <v>1535.83</v>
      </c>
      <c r="J50" s="30">
        <v>0</v>
      </c>
      <c r="K50" s="30">
        <v>0</v>
      </c>
      <c r="L50" s="30">
        <v>0</v>
      </c>
      <c r="M50" s="56">
        <f t="shared" si="2"/>
        <v>0</v>
      </c>
    </row>
    <row r="51" spans="1:15" ht="22.5" customHeight="1" x14ac:dyDescent="0.25">
      <c r="B51" s="28">
        <v>6</v>
      </c>
      <c r="C51" s="35" t="s">
        <v>885</v>
      </c>
      <c r="D51" s="28" t="s">
        <v>501</v>
      </c>
      <c r="E51" s="28" t="s">
        <v>739</v>
      </c>
      <c r="F51" s="29">
        <v>1327.04</v>
      </c>
      <c r="G51" s="31" t="s">
        <v>708</v>
      </c>
      <c r="H51" s="28" t="s">
        <v>1</v>
      </c>
      <c r="I51" s="29">
        <v>1327.04</v>
      </c>
      <c r="J51" s="30">
        <v>0</v>
      </c>
      <c r="K51" s="30">
        <v>-1.5951961038047319E-3</v>
      </c>
      <c r="L51" s="30">
        <v>1.5951961038047319E-3</v>
      </c>
      <c r="M51" s="56">
        <f t="shared" si="2"/>
        <v>0</v>
      </c>
    </row>
    <row r="52" spans="1:15" s="1" customFormat="1" ht="12" thickBot="1" x14ac:dyDescent="0.3">
      <c r="A52" s="73"/>
      <c r="C52" s="4"/>
      <c r="F52" s="3"/>
      <c r="G52" s="3"/>
      <c r="H52" s="3"/>
      <c r="I52" s="3"/>
      <c r="J52" s="5"/>
      <c r="K52" s="5"/>
      <c r="L52" s="5"/>
      <c r="M52" s="5"/>
    </row>
    <row r="53" spans="1:15" s="2" customFormat="1" ht="22.5" customHeight="1" thickBot="1" x14ac:dyDescent="0.3">
      <c r="A53" s="73"/>
      <c r="D53" s="274" t="s">
        <v>501</v>
      </c>
      <c r="E53" s="275"/>
      <c r="F53" s="278" t="s">
        <v>4</v>
      </c>
      <c r="G53" s="279"/>
      <c r="H53" s="280"/>
      <c r="I53" s="59" t="s">
        <v>903</v>
      </c>
      <c r="J53" s="82">
        <f t="shared" ref="J53:L53" si="3">SUM(J42:J52)</f>
        <v>0</v>
      </c>
      <c r="K53" s="82">
        <f t="shared" si="3"/>
        <v>-4.3583144280906407E-2</v>
      </c>
      <c r="L53" s="82">
        <f t="shared" si="3"/>
        <v>4.3583144280906407E-2</v>
      </c>
      <c r="M53" s="82">
        <f>SUM(M42:M52)</f>
        <v>0</v>
      </c>
      <c r="N53" s="152">
        <f>SUM(J53:L53)</f>
        <v>0</v>
      </c>
      <c r="O53" s="151" t="b">
        <f>M53=N53</f>
        <v>1</v>
      </c>
    </row>
    <row r="54" spans="1:15" s="1" customFormat="1" x14ac:dyDescent="0.25">
      <c r="A54" s="74"/>
      <c r="C54" s="4"/>
      <c r="F54" s="3"/>
      <c r="G54" s="3"/>
      <c r="H54" s="3"/>
      <c r="I54" s="3"/>
      <c r="J54" s="5"/>
      <c r="K54" s="153">
        <f>SUM(K53:L53)</f>
        <v>0</v>
      </c>
      <c r="L54" s="5"/>
      <c r="M54" s="5"/>
      <c r="N54" s="2"/>
      <c r="O54" s="2"/>
    </row>
    <row r="55" spans="1:15" s="1" customFormat="1" x14ac:dyDescent="0.25">
      <c r="A55" s="73"/>
      <c r="C55" s="4"/>
      <c r="F55" s="3"/>
      <c r="G55" s="3"/>
      <c r="H55" s="3"/>
      <c r="I55" s="3"/>
      <c r="J55" s="5"/>
      <c r="K55" s="5"/>
      <c r="L55" s="5"/>
      <c r="M55" s="5"/>
    </row>
    <row r="56" spans="1:15" s="1" customFormat="1" x14ac:dyDescent="0.25">
      <c r="A56" s="73"/>
      <c r="C56" s="4"/>
      <c r="F56" s="3"/>
      <c r="G56" s="3"/>
      <c r="H56" s="3"/>
      <c r="I56" s="3"/>
      <c r="J56" s="5"/>
      <c r="K56" s="5"/>
      <c r="L56" s="5"/>
      <c r="M56" s="5"/>
    </row>
    <row r="57" spans="1:15" s="1" customFormat="1" ht="12" thickBot="1" x14ac:dyDescent="0.3">
      <c r="A57" s="73"/>
      <c r="C57" s="4"/>
      <c r="F57" s="3"/>
      <c r="G57" s="3"/>
      <c r="H57" s="3"/>
      <c r="I57" s="3"/>
      <c r="J57" s="5"/>
      <c r="K57" s="5"/>
      <c r="L57" s="5"/>
      <c r="M57" s="5"/>
    </row>
    <row r="58" spans="1:15" ht="30.75" customHeight="1" thickBot="1" x14ac:dyDescent="0.3">
      <c r="B58" s="123" t="s">
        <v>417</v>
      </c>
      <c r="C58" s="124" t="s">
        <v>418</v>
      </c>
      <c r="D58" s="124" t="s">
        <v>419</v>
      </c>
      <c r="E58" s="123" t="s">
        <v>420</v>
      </c>
      <c r="F58" s="125" t="s">
        <v>572</v>
      </c>
      <c r="G58" s="125" t="s">
        <v>422</v>
      </c>
      <c r="H58" s="125" t="s">
        <v>423</v>
      </c>
      <c r="I58" s="132" t="s">
        <v>998</v>
      </c>
      <c r="J58" s="127" t="s">
        <v>425</v>
      </c>
      <c r="K58" s="127" t="s">
        <v>3</v>
      </c>
      <c r="L58" s="127" t="s">
        <v>573</v>
      </c>
      <c r="M58" s="127" t="s">
        <v>574</v>
      </c>
    </row>
    <row r="59" spans="1:15" s="2" customFormat="1" ht="15.75" customHeight="1" x14ac:dyDescent="0.25">
      <c r="A59" s="74"/>
      <c r="B59" s="129" t="s">
        <v>743</v>
      </c>
      <c r="C59" s="130"/>
      <c r="D59" s="130"/>
      <c r="E59" s="131"/>
      <c r="F59" s="108" t="s">
        <v>427</v>
      </c>
      <c r="G59" s="189" t="s">
        <v>743</v>
      </c>
      <c r="H59" s="190"/>
      <c r="I59" s="51" t="s">
        <v>427</v>
      </c>
      <c r="J59" s="144"/>
      <c r="K59" s="145"/>
      <c r="L59" s="145"/>
      <c r="M59" s="146" t="s">
        <v>680</v>
      </c>
    </row>
    <row r="60" spans="1:15" ht="26.25" customHeight="1" x14ac:dyDescent="0.25">
      <c r="A60" s="74"/>
      <c r="B60" s="28">
        <v>1</v>
      </c>
      <c r="C60" s="35" t="s">
        <v>1023</v>
      </c>
      <c r="D60" s="28" t="s">
        <v>548</v>
      </c>
      <c r="E60" s="28" t="s">
        <v>196</v>
      </c>
      <c r="F60" s="29">
        <v>1986.12</v>
      </c>
      <c r="G60" s="28" t="s">
        <v>2</v>
      </c>
      <c r="H60" s="28" t="s">
        <v>1</v>
      </c>
      <c r="I60" s="28">
        <v>1986.12</v>
      </c>
      <c r="J60" s="30">
        <v>198612800</v>
      </c>
      <c r="K60" s="30">
        <v>158287933.56392765</v>
      </c>
      <c r="L60" s="30">
        <v>74967388.189497009</v>
      </c>
      <c r="M60" s="56">
        <f t="shared" ref="M60:M69" si="4">SUM(J60:L60)</f>
        <v>431868121.75342464</v>
      </c>
      <c r="N60" s="2"/>
      <c r="O60" s="2"/>
    </row>
    <row r="61" spans="1:15" ht="28.5" customHeight="1" x14ac:dyDescent="0.25">
      <c r="B61" s="28">
        <v>2</v>
      </c>
      <c r="C61" s="35" t="s">
        <v>749</v>
      </c>
      <c r="D61" s="28" t="s">
        <v>548</v>
      </c>
      <c r="E61" s="28" t="s">
        <v>207</v>
      </c>
      <c r="F61" s="28">
        <v>1564.68</v>
      </c>
      <c r="G61" s="31" t="s">
        <v>711</v>
      </c>
      <c r="H61" s="28" t="s">
        <v>1</v>
      </c>
      <c r="I61" s="28">
        <v>1564.68</v>
      </c>
      <c r="J61" s="30">
        <v>0.17123287916183472</v>
      </c>
      <c r="K61" s="30">
        <v>0</v>
      </c>
      <c r="L61" s="30">
        <v>0</v>
      </c>
      <c r="M61" s="56">
        <f t="shared" si="4"/>
        <v>0.17123287916183472</v>
      </c>
    </row>
    <row r="62" spans="1:15" ht="22.5" customHeight="1" x14ac:dyDescent="0.25">
      <c r="B62" s="185">
        <v>3</v>
      </c>
      <c r="C62" s="169" t="s">
        <v>886</v>
      </c>
      <c r="D62" s="185" t="s">
        <v>548</v>
      </c>
      <c r="E62" s="28" t="s">
        <v>210</v>
      </c>
      <c r="F62" s="217">
        <v>1680.84</v>
      </c>
      <c r="G62" s="31" t="s">
        <v>702</v>
      </c>
      <c r="H62" s="28" t="s">
        <v>1</v>
      </c>
      <c r="I62" s="29">
        <v>1472</v>
      </c>
      <c r="J62" s="30">
        <v>0.18808219209313393</v>
      </c>
      <c r="K62" s="30">
        <v>-8.8718491384427842E-4</v>
      </c>
      <c r="L62" s="30">
        <v>8.8718491384427842E-4</v>
      </c>
      <c r="M62" s="56">
        <f t="shared" si="4"/>
        <v>0.18808219209313393</v>
      </c>
    </row>
    <row r="63" spans="1:15" ht="22.5" customHeight="1" x14ac:dyDescent="0.25">
      <c r="B63" s="186"/>
      <c r="C63" s="170"/>
      <c r="D63" s="186"/>
      <c r="E63" s="28" t="s">
        <v>211</v>
      </c>
      <c r="F63" s="218"/>
      <c r="G63" s="31" t="s">
        <v>650</v>
      </c>
      <c r="H63" s="28" t="s">
        <v>10</v>
      </c>
      <c r="I63" s="29">
        <v>208.84</v>
      </c>
      <c r="J63" s="30">
        <v>3176823.7692397246</v>
      </c>
      <c r="K63" s="30">
        <v>112407.36473733684</v>
      </c>
      <c r="L63" s="30">
        <v>99917.635262663156</v>
      </c>
      <c r="M63" s="56">
        <f t="shared" si="4"/>
        <v>3389148.7692397246</v>
      </c>
    </row>
    <row r="64" spans="1:15" ht="26.25" customHeight="1" x14ac:dyDescent="0.25">
      <c r="A64" s="73" t="s">
        <v>776</v>
      </c>
      <c r="B64" s="28">
        <v>4</v>
      </c>
      <c r="C64" s="35" t="s">
        <v>751</v>
      </c>
      <c r="D64" s="28" t="s">
        <v>548</v>
      </c>
      <c r="E64" s="28" t="s">
        <v>740</v>
      </c>
      <c r="F64" s="29">
        <v>3412.98</v>
      </c>
      <c r="G64" s="31" t="s">
        <v>705</v>
      </c>
      <c r="H64" s="28" t="s">
        <v>1</v>
      </c>
      <c r="I64" s="29">
        <v>3412.98</v>
      </c>
      <c r="J64" s="30">
        <v>255973500.00000006</v>
      </c>
      <c r="K64" s="30">
        <v>30179538.901467141</v>
      </c>
      <c r="L64" s="30">
        <v>13098178.4820945</v>
      </c>
      <c r="M64" s="56">
        <f t="shared" si="4"/>
        <v>299251217.38356173</v>
      </c>
    </row>
    <row r="65" spans="1:15" ht="22.5" customHeight="1" x14ac:dyDescent="0.25">
      <c r="A65" s="73" t="s">
        <v>765</v>
      </c>
      <c r="B65" s="185">
        <v>5</v>
      </c>
      <c r="C65" s="169" t="s">
        <v>1017</v>
      </c>
      <c r="D65" s="185" t="s">
        <v>548</v>
      </c>
      <c r="E65" s="28" t="s">
        <v>741</v>
      </c>
      <c r="F65" s="217">
        <v>5359.83</v>
      </c>
      <c r="G65" s="31" t="s">
        <v>705</v>
      </c>
      <c r="H65" s="28" t="s">
        <v>1</v>
      </c>
      <c r="I65" s="29">
        <v>2452.83</v>
      </c>
      <c r="J65" s="30">
        <v>30660339.268454779</v>
      </c>
      <c r="K65" s="30">
        <v>1720667.5511203527</v>
      </c>
      <c r="L65" s="30">
        <v>169574.76857279832</v>
      </c>
      <c r="M65" s="56">
        <f t="shared" si="4"/>
        <v>32550581.588147931</v>
      </c>
    </row>
    <row r="66" spans="1:15" ht="22.5" customHeight="1" x14ac:dyDescent="0.25">
      <c r="A66" s="74" t="s">
        <v>766</v>
      </c>
      <c r="B66" s="191"/>
      <c r="C66" s="192"/>
      <c r="D66" s="191"/>
      <c r="E66" s="28" t="s">
        <v>738</v>
      </c>
      <c r="F66" s="281"/>
      <c r="G66" s="31" t="s">
        <v>712</v>
      </c>
      <c r="H66" s="28" t="s">
        <v>10</v>
      </c>
      <c r="I66" s="29">
        <v>2500</v>
      </c>
      <c r="J66" s="30">
        <v>0.10958904027938843</v>
      </c>
      <c r="K66" s="30">
        <v>-1.9095514963750971E-3</v>
      </c>
      <c r="L66" s="30">
        <v>1.9095514963750971E-3</v>
      </c>
      <c r="M66" s="56">
        <f t="shared" si="4"/>
        <v>0.10958904027938843</v>
      </c>
      <c r="N66" s="2"/>
      <c r="O66" s="2"/>
    </row>
    <row r="67" spans="1:15" ht="22.5" customHeight="1" x14ac:dyDescent="0.25">
      <c r="A67" s="73" t="s">
        <v>767</v>
      </c>
      <c r="B67" s="186"/>
      <c r="C67" s="170"/>
      <c r="D67" s="186"/>
      <c r="E67" s="28" t="s">
        <v>742</v>
      </c>
      <c r="F67" s="218"/>
      <c r="G67" s="31" t="s">
        <v>713</v>
      </c>
      <c r="H67" s="28" t="s">
        <v>186</v>
      </c>
      <c r="I67" s="29">
        <v>407</v>
      </c>
      <c r="J67" s="30">
        <v>0</v>
      </c>
      <c r="K67" s="30">
        <v>-1.5202367417820512E-2</v>
      </c>
      <c r="L67" s="30">
        <v>1.5202367417820512E-2</v>
      </c>
      <c r="M67" s="56">
        <f t="shared" si="4"/>
        <v>0</v>
      </c>
    </row>
    <row r="68" spans="1:15" ht="26.25" customHeight="1" x14ac:dyDescent="0.25">
      <c r="A68" s="73" t="s">
        <v>773</v>
      </c>
      <c r="B68" s="165">
        <v>6</v>
      </c>
      <c r="C68" s="244" t="s">
        <v>898</v>
      </c>
      <c r="D68" s="32" t="s">
        <v>548</v>
      </c>
      <c r="E68" s="28" t="s">
        <v>59</v>
      </c>
      <c r="F68" s="217">
        <v>4601.49</v>
      </c>
      <c r="G68" s="32" t="s">
        <v>1041</v>
      </c>
      <c r="H68" s="28" t="s">
        <v>1</v>
      </c>
      <c r="I68" s="33">
        <v>1499.7</v>
      </c>
      <c r="J68" s="30">
        <v>0.46849315240979195</v>
      </c>
      <c r="K68" s="30">
        <v>-2.3361981992852197E-3</v>
      </c>
      <c r="L68" s="30">
        <v>2.3361981992852197E-3</v>
      </c>
      <c r="M68" s="56">
        <f>SUM(J68:L68)</f>
        <v>0.46849315240979195</v>
      </c>
    </row>
    <row r="69" spans="1:15" ht="26.25" customHeight="1" x14ac:dyDescent="0.25">
      <c r="A69" s="73" t="s">
        <v>773</v>
      </c>
      <c r="B69" s="166"/>
      <c r="C69" s="246"/>
      <c r="D69" s="32" t="s">
        <v>548</v>
      </c>
      <c r="E69" s="28" t="s">
        <v>774</v>
      </c>
      <c r="F69" s="218"/>
      <c r="G69" s="32" t="s">
        <v>1042</v>
      </c>
      <c r="H69" s="28" t="s">
        <v>10</v>
      </c>
      <c r="I69" s="33">
        <v>3101.79</v>
      </c>
      <c r="J69" s="30">
        <v>0.11780822277069092</v>
      </c>
      <c r="K69" s="30">
        <v>0</v>
      </c>
      <c r="L69" s="30">
        <v>0</v>
      </c>
      <c r="M69" s="56">
        <f t="shared" si="4"/>
        <v>0.11780822277069092</v>
      </c>
    </row>
    <row r="70" spans="1:15" s="1" customFormat="1" ht="12" thickBot="1" x14ac:dyDescent="0.3">
      <c r="A70" s="73"/>
      <c r="C70" s="4"/>
      <c r="F70" s="3"/>
      <c r="G70" s="3"/>
      <c r="H70" s="3"/>
      <c r="I70" s="3"/>
      <c r="J70" s="5"/>
      <c r="K70" s="5"/>
      <c r="L70" s="5"/>
      <c r="M70" s="5"/>
    </row>
    <row r="71" spans="1:15" s="2" customFormat="1" ht="22.5" customHeight="1" thickBot="1" x14ac:dyDescent="0.3">
      <c r="A71" s="73"/>
      <c r="D71" s="274" t="s">
        <v>548</v>
      </c>
      <c r="E71" s="275"/>
      <c r="F71" s="278" t="s">
        <v>4</v>
      </c>
      <c r="G71" s="279"/>
      <c r="H71" s="280"/>
      <c r="I71" s="59" t="s">
        <v>903</v>
      </c>
      <c r="J71" s="82">
        <f t="shared" ref="J71:L71" si="5">SUM(J60:J70)</f>
        <v>488423464.09290004</v>
      </c>
      <c r="K71" s="82">
        <f t="shared" si="5"/>
        <v>190300547.36091715</v>
      </c>
      <c r="L71" s="82">
        <f t="shared" si="5"/>
        <v>88335059.095762283</v>
      </c>
      <c r="M71" s="82">
        <f>SUM(M60:M70)</f>
        <v>767059070.54957938</v>
      </c>
      <c r="N71" s="152">
        <f>SUM(J71:L71)</f>
        <v>767059070.54957938</v>
      </c>
      <c r="O71" s="151" t="b">
        <f>M71=N71</f>
        <v>1</v>
      </c>
    </row>
    <row r="72" spans="1:15" s="1" customFormat="1" x14ac:dyDescent="0.25">
      <c r="A72" s="73"/>
      <c r="C72" s="4"/>
      <c r="F72" s="3"/>
      <c r="G72" s="3"/>
      <c r="H72" s="3"/>
      <c r="I72" s="3"/>
      <c r="J72" s="5"/>
      <c r="K72" s="153">
        <f>SUM(K71:L71)</f>
        <v>278635606.45667946</v>
      </c>
      <c r="L72" s="5"/>
      <c r="M72" s="5"/>
    </row>
    <row r="73" spans="1:15" s="1" customFormat="1" x14ac:dyDescent="0.25">
      <c r="A73" s="73"/>
      <c r="C73" s="4"/>
      <c r="F73" s="3"/>
      <c r="G73" s="3"/>
      <c r="H73" s="3"/>
      <c r="I73" s="3"/>
      <c r="J73" s="5"/>
      <c r="K73" s="5"/>
      <c r="L73" s="5"/>
      <c r="M73" s="5"/>
    </row>
    <row r="74" spans="1:15" s="1" customFormat="1" x14ac:dyDescent="0.25">
      <c r="A74" s="73"/>
      <c r="C74" s="4"/>
      <c r="F74" s="3"/>
      <c r="G74" s="3"/>
      <c r="H74" s="3"/>
      <c r="I74" s="3"/>
      <c r="J74" s="5"/>
      <c r="K74" s="5"/>
      <c r="L74" s="5"/>
      <c r="M74" s="5"/>
    </row>
    <row r="75" spans="1:15" s="1" customFormat="1" ht="12" thickBot="1" x14ac:dyDescent="0.3">
      <c r="A75" s="73"/>
      <c r="C75" s="4"/>
      <c r="F75" s="3"/>
      <c r="G75" s="3"/>
      <c r="H75" s="3"/>
      <c r="I75" s="3"/>
      <c r="J75" s="5"/>
      <c r="K75" s="5"/>
      <c r="L75" s="5"/>
      <c r="M75" s="5"/>
    </row>
    <row r="76" spans="1:15" ht="30.75" customHeight="1" thickBot="1" x14ac:dyDescent="0.3">
      <c r="B76" s="123" t="s">
        <v>417</v>
      </c>
      <c r="C76" s="124" t="s">
        <v>418</v>
      </c>
      <c r="D76" s="124" t="s">
        <v>419</v>
      </c>
      <c r="E76" s="123" t="s">
        <v>420</v>
      </c>
      <c r="F76" s="125" t="s">
        <v>572</v>
      </c>
      <c r="G76" s="125" t="s">
        <v>422</v>
      </c>
      <c r="H76" s="125" t="s">
        <v>423</v>
      </c>
      <c r="I76" s="126" t="s">
        <v>424</v>
      </c>
      <c r="J76" s="127" t="s">
        <v>425</v>
      </c>
      <c r="K76" s="127" t="s">
        <v>3</v>
      </c>
      <c r="L76" s="127" t="s">
        <v>573</v>
      </c>
      <c r="M76" s="127" t="s">
        <v>574</v>
      </c>
    </row>
    <row r="77" spans="1:15" s="2" customFormat="1" ht="15.75" customHeight="1" x14ac:dyDescent="0.25">
      <c r="A77" s="73"/>
      <c r="B77" s="215" t="s">
        <v>743</v>
      </c>
      <c r="C77" s="277"/>
      <c r="D77" s="277"/>
      <c r="E77" s="216"/>
      <c r="F77" s="50" t="s">
        <v>427</v>
      </c>
      <c r="G77" s="215" t="s">
        <v>743</v>
      </c>
      <c r="H77" s="216"/>
      <c r="I77" s="51" t="s">
        <v>427</v>
      </c>
      <c r="J77" s="144"/>
      <c r="K77" s="145"/>
      <c r="L77" s="145"/>
      <c r="M77" s="146" t="s">
        <v>680</v>
      </c>
      <c r="N77" s="1"/>
      <c r="O77" s="1"/>
    </row>
    <row r="78" spans="1:15" ht="27" customHeight="1" x14ac:dyDescent="0.25">
      <c r="B78" s="28">
        <v>1</v>
      </c>
      <c r="C78" s="35" t="s">
        <v>887</v>
      </c>
      <c r="D78" s="28" t="s">
        <v>551</v>
      </c>
      <c r="E78" s="28" t="s">
        <v>188</v>
      </c>
      <c r="F78" s="29">
        <v>1812</v>
      </c>
      <c r="G78" s="28" t="s">
        <v>531</v>
      </c>
      <c r="H78" s="28" t="s">
        <v>1</v>
      </c>
      <c r="I78" s="29">
        <v>906</v>
      </c>
      <c r="J78" s="30">
        <v>89262724.958904073</v>
      </c>
      <c r="K78" s="30">
        <v>58818633.943514362</v>
      </c>
      <c r="L78" s="30">
        <v>69441285.275663719</v>
      </c>
      <c r="M78" s="56">
        <f>SUM(J78:L78)</f>
        <v>217522644.17808217</v>
      </c>
    </row>
    <row r="79" spans="1:15" ht="22.5" customHeight="1" x14ac:dyDescent="0.25">
      <c r="B79" s="185">
        <v>2</v>
      </c>
      <c r="C79" s="169" t="s">
        <v>888</v>
      </c>
      <c r="D79" s="185" t="s">
        <v>551</v>
      </c>
      <c r="E79" s="28" t="s">
        <v>189</v>
      </c>
      <c r="F79" s="217">
        <v>2407</v>
      </c>
      <c r="G79" s="28" t="s">
        <v>678</v>
      </c>
      <c r="H79" s="28" t="s">
        <v>1</v>
      </c>
      <c r="I79" s="29">
        <v>1140</v>
      </c>
      <c r="J79" s="30">
        <v>57317626.938630149</v>
      </c>
      <c r="K79" s="30">
        <v>30054203.420354307</v>
      </c>
      <c r="L79" s="30">
        <v>32707294.511262134</v>
      </c>
      <c r="M79" s="56">
        <f>SUM(J79:L79)</f>
        <v>120079124.87024659</v>
      </c>
    </row>
    <row r="80" spans="1:15" ht="22.5" customHeight="1" x14ac:dyDescent="0.25">
      <c r="B80" s="186"/>
      <c r="C80" s="170"/>
      <c r="D80" s="186"/>
      <c r="E80" s="28" t="s">
        <v>190</v>
      </c>
      <c r="F80" s="218"/>
      <c r="G80" s="28" t="s">
        <v>467</v>
      </c>
      <c r="H80" s="28" t="s">
        <v>10</v>
      </c>
      <c r="I80" s="29">
        <v>1117</v>
      </c>
      <c r="J80" s="30">
        <v>69934582.595505133</v>
      </c>
      <c r="K80" s="30">
        <v>83883166.691355154</v>
      </c>
      <c r="L80" s="30">
        <v>46541047.828422233</v>
      </c>
      <c r="M80" s="56">
        <f>SUM(J80:L80)</f>
        <v>200358797.11528254</v>
      </c>
    </row>
    <row r="81" spans="1:15" ht="28.5" customHeight="1" x14ac:dyDescent="0.25">
      <c r="B81" s="28">
        <v>3</v>
      </c>
      <c r="C81" s="35" t="s">
        <v>889</v>
      </c>
      <c r="D81" s="28" t="s">
        <v>551</v>
      </c>
      <c r="E81" s="28" t="s">
        <v>671</v>
      </c>
      <c r="F81" s="29">
        <v>3245.08</v>
      </c>
      <c r="G81" s="28" t="s">
        <v>674</v>
      </c>
      <c r="H81" s="28" t="s">
        <v>1</v>
      </c>
      <c r="I81" s="29">
        <v>3245.08</v>
      </c>
      <c r="J81" s="30">
        <v>279774362.35616446</v>
      </c>
      <c r="K81" s="30">
        <v>152221171.44535896</v>
      </c>
      <c r="L81" s="30">
        <v>25265715.236147877</v>
      </c>
      <c r="M81" s="56">
        <f>SUM(J81:L81)</f>
        <v>457261249.03767133</v>
      </c>
    </row>
    <row r="82" spans="1:15" s="1" customFormat="1" ht="12" thickBot="1" x14ac:dyDescent="0.3">
      <c r="A82" s="73"/>
      <c r="C82" s="4"/>
      <c r="F82" s="3"/>
      <c r="G82" s="3"/>
      <c r="H82" s="3"/>
      <c r="I82" s="3"/>
      <c r="J82" s="5"/>
      <c r="K82" s="5"/>
      <c r="L82" s="5"/>
      <c r="M82" s="5"/>
    </row>
    <row r="83" spans="1:15" s="2" customFormat="1" ht="22.5" customHeight="1" thickBot="1" x14ac:dyDescent="0.3">
      <c r="A83" s="73"/>
      <c r="D83" s="274" t="s">
        <v>551</v>
      </c>
      <c r="E83" s="275"/>
      <c r="F83" s="278" t="s">
        <v>4</v>
      </c>
      <c r="G83" s="279"/>
      <c r="H83" s="280"/>
      <c r="I83" s="59" t="s">
        <v>903</v>
      </c>
      <c r="J83" s="82">
        <f t="shared" ref="J83:L83" si="6">SUM(J77:J82)</f>
        <v>496289296.84920382</v>
      </c>
      <c r="K83" s="82">
        <f t="shared" si="6"/>
        <v>324977175.50058281</v>
      </c>
      <c r="L83" s="82">
        <f t="shared" si="6"/>
        <v>173955342.85149598</v>
      </c>
      <c r="M83" s="82">
        <f>SUM(M77:M82)</f>
        <v>995221815.20128262</v>
      </c>
      <c r="N83" s="152">
        <f>SUM(J83:L83)</f>
        <v>995221815.20128262</v>
      </c>
      <c r="O83" s="151" t="b">
        <f>M83=N83</f>
        <v>1</v>
      </c>
    </row>
    <row r="84" spans="1:15" s="1" customFormat="1" x14ac:dyDescent="0.25">
      <c r="A84" s="73"/>
      <c r="C84" s="4"/>
      <c r="F84" s="3"/>
      <c r="J84" s="5"/>
      <c r="K84" s="153">
        <f>SUM(K83:L83)</f>
        <v>498932518.3520788</v>
      </c>
      <c r="L84" s="5"/>
      <c r="M84" s="5"/>
    </row>
    <row r="85" spans="1:15" s="1" customFormat="1" x14ac:dyDescent="0.25">
      <c r="A85" s="73"/>
      <c r="C85" s="4"/>
      <c r="F85" s="3"/>
      <c r="J85" s="5"/>
      <c r="K85" s="76"/>
      <c r="L85" s="5"/>
      <c r="M85" s="5"/>
    </row>
    <row r="86" spans="1:15" s="1" customFormat="1" x14ac:dyDescent="0.25">
      <c r="A86" s="73"/>
      <c r="C86" s="4"/>
      <c r="F86" s="3"/>
      <c r="J86" s="5"/>
      <c r="K86" s="76"/>
      <c r="L86" s="5"/>
      <c r="M86" s="5"/>
    </row>
    <row r="87" spans="1:15" s="1" customFormat="1" ht="12" thickBot="1" x14ac:dyDescent="0.3">
      <c r="A87" s="73"/>
      <c r="C87" s="4"/>
      <c r="F87" s="3"/>
      <c r="J87" s="5"/>
      <c r="K87" s="5"/>
      <c r="L87" s="5"/>
      <c r="M87" s="5"/>
    </row>
    <row r="88" spans="1:15" s="2" customFormat="1" ht="22.5" customHeight="1" thickBot="1" x14ac:dyDescent="0.3">
      <c r="A88" s="73"/>
      <c r="C88" s="268" t="s">
        <v>997</v>
      </c>
      <c r="D88" s="269"/>
      <c r="E88" s="270"/>
      <c r="F88" s="274" t="s">
        <v>619</v>
      </c>
      <c r="G88" s="276"/>
      <c r="H88" s="275"/>
      <c r="I88" s="59" t="s">
        <v>903</v>
      </c>
      <c r="J88" s="82">
        <f>SUM(J36+J53+J71+J83)</f>
        <v>1721425274.2058163</v>
      </c>
      <c r="K88" s="82">
        <f>SUM(K36+K53+K71+K83)</f>
        <v>880755077.82293451</v>
      </c>
      <c r="L88" s="82">
        <f>SUM(L36+L53+L71+L83)</f>
        <v>482083591.98852229</v>
      </c>
      <c r="M88" s="82">
        <f>SUM(J88+K89)</f>
        <v>3084263944.0172729</v>
      </c>
      <c r="N88" s="1"/>
      <c r="O88" s="1"/>
    </row>
    <row r="89" spans="1:15" ht="22.5" customHeight="1" thickBot="1" x14ac:dyDescent="0.3">
      <c r="B89" s="2"/>
      <c r="C89" s="271"/>
      <c r="D89" s="272"/>
      <c r="E89" s="273"/>
      <c r="F89" s="274" t="s">
        <v>679</v>
      </c>
      <c r="G89" s="276"/>
      <c r="H89" s="275"/>
      <c r="I89" s="205" t="s">
        <v>903</v>
      </c>
      <c r="J89" s="206"/>
      <c r="K89" s="83">
        <f>SUM(K88+L88)</f>
        <v>1362838669.8114567</v>
      </c>
      <c r="L89" s="84"/>
      <c r="M89" s="79" t="s">
        <v>743</v>
      </c>
    </row>
    <row r="90" spans="1:15" x14ac:dyDescent="0.25">
      <c r="B90" s="2"/>
    </row>
    <row r="91" spans="1:15" x14ac:dyDescent="0.25">
      <c r="B91" s="2"/>
    </row>
    <row r="92" spans="1:15" x14ac:dyDescent="0.25">
      <c r="B92" s="2"/>
    </row>
    <row r="93" spans="1:15" hidden="1" x14ac:dyDescent="0.25">
      <c r="B93" s="2"/>
    </row>
    <row r="94" spans="1:15" hidden="1" x14ac:dyDescent="0.25">
      <c r="B94" s="2"/>
    </row>
    <row r="95" spans="1:15" hidden="1" x14ac:dyDescent="0.25">
      <c r="B95" s="2"/>
    </row>
    <row r="96" spans="1:15" hidden="1" x14ac:dyDescent="0.25">
      <c r="B96" s="2"/>
    </row>
    <row r="97" spans="1:15" hidden="1" x14ac:dyDescent="0.25">
      <c r="B97" s="2"/>
    </row>
    <row r="98" spans="1:15" hidden="1" x14ac:dyDescent="0.25">
      <c r="B98" s="2"/>
    </row>
    <row r="99" spans="1:15" hidden="1" x14ac:dyDescent="0.25">
      <c r="B99" s="2"/>
    </row>
    <row r="100" spans="1:15" hidden="1" x14ac:dyDescent="0.25">
      <c r="B100" s="2"/>
    </row>
    <row r="101" spans="1:15" hidden="1" x14ac:dyDescent="0.25">
      <c r="A101" s="74"/>
      <c r="B101" s="2"/>
      <c r="N101" s="2"/>
      <c r="O101" s="2"/>
    </row>
    <row r="102" spans="1:15" hidden="1" x14ac:dyDescent="0.25">
      <c r="B102" s="2"/>
    </row>
    <row r="103" spans="1:15" hidden="1" x14ac:dyDescent="0.25">
      <c r="B103" s="2"/>
    </row>
    <row r="104" spans="1:15" hidden="1" x14ac:dyDescent="0.25">
      <c r="B104" s="2"/>
    </row>
    <row r="105" spans="1:15" hidden="1" x14ac:dyDescent="0.25">
      <c r="B105" s="2"/>
    </row>
    <row r="106" spans="1:15" hidden="1" x14ac:dyDescent="0.25">
      <c r="B106" s="2"/>
    </row>
    <row r="107" spans="1:15" hidden="1" x14ac:dyDescent="0.25">
      <c r="A107" s="74"/>
      <c r="B107" s="2"/>
      <c r="N107" s="2"/>
      <c r="O107" s="2"/>
    </row>
    <row r="108" spans="1:15" hidden="1" x14ac:dyDescent="0.25">
      <c r="B108" s="2"/>
    </row>
    <row r="109" spans="1:15" hidden="1" x14ac:dyDescent="0.25">
      <c r="B109" s="2"/>
    </row>
    <row r="110" spans="1:15" hidden="1" x14ac:dyDescent="0.25">
      <c r="B110" s="2"/>
    </row>
    <row r="111" spans="1:15" hidden="1" x14ac:dyDescent="0.25">
      <c r="B111" s="2"/>
    </row>
    <row r="112" spans="1:15" hidden="1" x14ac:dyDescent="0.25">
      <c r="B112" s="2"/>
    </row>
    <row r="113" spans="1:15" hidden="1" x14ac:dyDescent="0.25">
      <c r="B113" s="2"/>
    </row>
    <row r="114" spans="1:15" hidden="1" x14ac:dyDescent="0.25">
      <c r="B114" s="2"/>
    </row>
    <row r="115" spans="1:15" hidden="1" x14ac:dyDescent="0.25">
      <c r="B115" s="2"/>
    </row>
    <row r="116" spans="1:15" hidden="1" x14ac:dyDescent="0.25">
      <c r="A116" s="74"/>
      <c r="B116" s="2"/>
      <c r="N116" s="2"/>
      <c r="O116" s="2"/>
    </row>
    <row r="117" spans="1:15" hidden="1" x14ac:dyDescent="0.25">
      <c r="B117" s="2"/>
    </row>
    <row r="118" spans="1:15" hidden="1" x14ac:dyDescent="0.25">
      <c r="B118" s="2"/>
    </row>
    <row r="119" spans="1:15" hidden="1" x14ac:dyDescent="0.25">
      <c r="B119" s="2"/>
    </row>
    <row r="120" spans="1:15" hidden="1" x14ac:dyDescent="0.25">
      <c r="B120" s="2"/>
    </row>
    <row r="121" spans="1:15" hidden="1" x14ac:dyDescent="0.25">
      <c r="B121" s="2"/>
    </row>
    <row r="122" spans="1:15" hidden="1" x14ac:dyDescent="0.25">
      <c r="A122" s="74"/>
      <c r="B122" s="2"/>
      <c r="N122" s="2"/>
      <c r="O122" s="2"/>
    </row>
    <row r="123" spans="1:15" hidden="1" x14ac:dyDescent="0.25">
      <c r="B123" s="2"/>
    </row>
    <row r="124" spans="1:15" hidden="1" x14ac:dyDescent="0.25">
      <c r="B124" s="2"/>
    </row>
    <row r="125" spans="1:15" hidden="1" x14ac:dyDescent="0.25">
      <c r="B125" s="2"/>
    </row>
    <row r="126" spans="1:15" hidden="1" x14ac:dyDescent="0.25">
      <c r="A126" s="74"/>
      <c r="B126" s="2"/>
      <c r="N126" s="2"/>
      <c r="O126" s="2"/>
    </row>
    <row r="127" spans="1:15" hidden="1" x14ac:dyDescent="0.25">
      <c r="B127" s="2"/>
    </row>
    <row r="132" spans="1:15" hidden="1" x14ac:dyDescent="0.25">
      <c r="A132" s="74"/>
      <c r="N132" s="2"/>
      <c r="O132" s="2"/>
    </row>
    <row r="136" spans="1:15" hidden="1" x14ac:dyDescent="0.25">
      <c r="A136" s="74"/>
      <c r="N136" s="2"/>
      <c r="O136" s="2"/>
    </row>
    <row r="142" spans="1:15" hidden="1" x14ac:dyDescent="0.25">
      <c r="A142" s="74"/>
      <c r="N142" s="2"/>
      <c r="O142" s="2"/>
    </row>
    <row r="145" spans="1:15" x14ac:dyDescent="0.25"/>
    <row r="146" spans="1:15" x14ac:dyDescent="0.25"/>
    <row r="147" spans="1:15" x14ac:dyDescent="0.25"/>
    <row r="148" spans="1:15" x14ac:dyDescent="0.25"/>
    <row r="149" spans="1:15" x14ac:dyDescent="0.25"/>
    <row r="151" spans="1:15" hidden="1" x14ac:dyDescent="0.25">
      <c r="A151" s="74"/>
      <c r="N151" s="2"/>
      <c r="O151" s="2"/>
    </row>
    <row r="153" spans="1:15" hidden="1" x14ac:dyDescent="0.25">
      <c r="D153" s="9"/>
      <c r="E153" s="9"/>
      <c r="F153" s="10"/>
      <c r="G153" s="9"/>
      <c r="H153" s="9"/>
      <c r="I153" s="9"/>
      <c r="J153" s="12"/>
      <c r="K153" s="12"/>
      <c r="L153" s="12"/>
      <c r="M153" s="12"/>
    </row>
    <row r="154" spans="1:15" hidden="1" x14ac:dyDescent="0.25">
      <c r="D154" s="9"/>
      <c r="E154" s="9"/>
      <c r="F154" s="10"/>
      <c r="G154" s="9"/>
      <c r="H154" s="9"/>
      <c r="I154" s="9"/>
      <c r="J154" s="12"/>
      <c r="K154" s="12"/>
      <c r="L154" s="12"/>
      <c r="M154" s="12"/>
    </row>
    <row r="155" spans="1:15" hidden="1" x14ac:dyDescent="0.25">
      <c r="D155" s="13"/>
      <c r="E155" s="13"/>
      <c r="F155" s="16"/>
      <c r="G155" s="13"/>
      <c r="H155" s="13"/>
      <c r="I155" s="13"/>
      <c r="J155" s="18"/>
      <c r="K155" s="18"/>
      <c r="L155" s="18"/>
      <c r="M155" s="18"/>
    </row>
    <row r="156" spans="1:15" hidden="1" x14ac:dyDescent="0.25">
      <c r="D156" s="13"/>
      <c r="E156" s="13"/>
      <c r="F156" s="16"/>
      <c r="G156" s="13"/>
      <c r="H156" s="13"/>
      <c r="I156" s="13"/>
      <c r="J156" s="18"/>
      <c r="K156" s="18"/>
      <c r="L156" s="18"/>
      <c r="M156" s="18"/>
    </row>
    <row r="157" spans="1:15" hidden="1" x14ac:dyDescent="0.25">
      <c r="A157" s="74"/>
      <c r="D157" s="13"/>
      <c r="E157" s="13"/>
      <c r="F157" s="16"/>
      <c r="G157" s="13"/>
      <c r="H157" s="13"/>
      <c r="I157" s="13"/>
      <c r="J157" s="18"/>
      <c r="K157" s="18"/>
      <c r="L157" s="18"/>
      <c r="M157" s="18"/>
      <c r="N157" s="2"/>
      <c r="O157" s="2"/>
    </row>
    <row r="158" spans="1:15" hidden="1" x14ac:dyDescent="0.25">
      <c r="D158" s="13"/>
      <c r="E158" s="13"/>
      <c r="F158" s="16"/>
      <c r="G158" s="13"/>
      <c r="H158" s="13"/>
      <c r="I158" s="13"/>
      <c r="J158" s="18"/>
      <c r="K158" s="18"/>
      <c r="L158" s="18"/>
      <c r="M158" s="18"/>
    </row>
    <row r="159" spans="1:15" hidden="1" x14ac:dyDescent="0.25">
      <c r="D159" s="13"/>
      <c r="E159" s="13"/>
      <c r="F159" s="16"/>
      <c r="G159" s="13"/>
      <c r="H159" s="13"/>
      <c r="I159" s="13"/>
      <c r="J159" s="18"/>
      <c r="K159" s="18"/>
      <c r="L159" s="18"/>
      <c r="M159" s="18"/>
    </row>
    <row r="160" spans="1:15" hidden="1" x14ac:dyDescent="0.25">
      <c r="A160" s="74"/>
      <c r="D160" s="13"/>
      <c r="E160" s="13"/>
      <c r="F160" s="16"/>
      <c r="G160" s="13"/>
      <c r="H160" s="13"/>
      <c r="I160" s="13"/>
      <c r="J160" s="18"/>
      <c r="K160" s="18"/>
      <c r="L160" s="18"/>
      <c r="M160" s="18"/>
      <c r="N160" s="2"/>
      <c r="O160" s="2"/>
    </row>
    <row r="161" spans="1:15" hidden="1" x14ac:dyDescent="0.25">
      <c r="D161" s="13"/>
      <c r="E161" s="13"/>
      <c r="F161" s="16"/>
      <c r="G161" s="13"/>
      <c r="H161" s="13"/>
      <c r="I161" s="13"/>
      <c r="J161" s="18"/>
      <c r="K161" s="18"/>
      <c r="L161" s="18"/>
      <c r="M161" s="18"/>
    </row>
    <row r="162" spans="1:15" hidden="1" x14ac:dyDescent="0.25">
      <c r="D162" s="13"/>
      <c r="E162" s="13"/>
      <c r="F162" s="16"/>
      <c r="G162" s="13"/>
      <c r="H162" s="13"/>
      <c r="I162" s="13"/>
      <c r="J162" s="18"/>
      <c r="K162" s="18"/>
      <c r="L162" s="18"/>
      <c r="M162" s="18"/>
    </row>
    <row r="163" spans="1:15" hidden="1" x14ac:dyDescent="0.25">
      <c r="D163" s="13"/>
      <c r="E163" s="13"/>
      <c r="F163" s="16"/>
      <c r="G163" s="13"/>
      <c r="H163" s="13"/>
      <c r="I163" s="13"/>
      <c r="J163" s="18"/>
      <c r="K163" s="18"/>
      <c r="L163" s="18"/>
      <c r="M163" s="18"/>
    </row>
    <row r="164" spans="1:15" hidden="1" x14ac:dyDescent="0.25">
      <c r="D164" s="13"/>
      <c r="E164" s="13"/>
      <c r="F164" s="16"/>
      <c r="G164" s="13"/>
      <c r="H164" s="13"/>
      <c r="I164" s="13"/>
      <c r="J164" s="18"/>
      <c r="K164" s="18"/>
      <c r="L164" s="18"/>
      <c r="M164" s="18"/>
    </row>
    <row r="165" spans="1:15" hidden="1" x14ac:dyDescent="0.25">
      <c r="A165" s="74"/>
      <c r="D165" s="13"/>
      <c r="E165" s="13"/>
      <c r="F165" s="16"/>
      <c r="G165" s="13"/>
      <c r="H165" s="13"/>
      <c r="I165" s="13"/>
      <c r="J165" s="18"/>
      <c r="K165" s="18"/>
      <c r="L165" s="18"/>
      <c r="M165" s="18"/>
      <c r="N165" s="2"/>
      <c r="O165" s="2"/>
    </row>
    <row r="166" spans="1:15" hidden="1" x14ac:dyDescent="0.25">
      <c r="A166" s="74"/>
      <c r="D166" s="13"/>
      <c r="E166" s="13"/>
      <c r="F166" s="16"/>
      <c r="G166" s="13"/>
      <c r="H166" s="13"/>
      <c r="I166" s="13"/>
      <c r="J166" s="18"/>
      <c r="K166" s="18"/>
      <c r="L166" s="18"/>
      <c r="M166" s="18"/>
      <c r="N166" s="2"/>
      <c r="O166" s="2"/>
    </row>
    <row r="167" spans="1:15" hidden="1" x14ac:dyDescent="0.25">
      <c r="D167" s="13"/>
      <c r="E167" s="13"/>
      <c r="F167" s="16"/>
      <c r="G167" s="13"/>
      <c r="H167" s="13"/>
      <c r="I167" s="13"/>
      <c r="J167" s="18"/>
      <c r="K167" s="18"/>
      <c r="L167" s="18"/>
      <c r="M167" s="18"/>
    </row>
    <row r="168" spans="1:15" hidden="1" x14ac:dyDescent="0.25">
      <c r="D168" s="13"/>
      <c r="E168" s="13"/>
      <c r="F168" s="16"/>
      <c r="G168" s="13"/>
      <c r="H168" s="13"/>
      <c r="I168" s="13"/>
      <c r="J168" s="18"/>
      <c r="K168" s="18"/>
      <c r="L168" s="18"/>
      <c r="M168" s="18"/>
    </row>
    <row r="169" spans="1:15" hidden="1" x14ac:dyDescent="0.25">
      <c r="D169" s="13"/>
      <c r="E169" s="13"/>
      <c r="F169" s="16"/>
      <c r="G169" s="13"/>
      <c r="H169" s="13"/>
      <c r="I169" s="13"/>
      <c r="J169" s="18"/>
      <c r="K169" s="18"/>
      <c r="L169" s="18"/>
      <c r="M169" s="18"/>
    </row>
    <row r="170" spans="1:15" hidden="1" x14ac:dyDescent="0.25">
      <c r="D170" s="13"/>
      <c r="E170" s="13"/>
      <c r="F170" s="16"/>
      <c r="G170" s="13"/>
      <c r="H170" s="13"/>
      <c r="I170" s="13"/>
      <c r="J170" s="18"/>
      <c r="K170" s="18"/>
      <c r="L170" s="18"/>
      <c r="M170" s="18"/>
    </row>
    <row r="171" spans="1:15" hidden="1" x14ac:dyDescent="0.25">
      <c r="D171" s="13"/>
      <c r="E171" s="13"/>
      <c r="F171" s="16"/>
      <c r="G171" s="13"/>
      <c r="H171" s="13"/>
      <c r="I171" s="13"/>
      <c r="J171" s="18"/>
      <c r="K171" s="18"/>
      <c r="L171" s="18"/>
      <c r="M171" s="18"/>
    </row>
    <row r="172" spans="1:15" hidden="1" x14ac:dyDescent="0.25">
      <c r="D172" s="13"/>
      <c r="E172" s="13"/>
      <c r="F172" s="16"/>
      <c r="G172" s="13"/>
      <c r="H172" s="13"/>
      <c r="I172" s="13"/>
      <c r="J172" s="18"/>
      <c r="K172" s="18"/>
      <c r="L172" s="18"/>
      <c r="M172" s="18"/>
    </row>
    <row r="173" spans="1:15" hidden="1" x14ac:dyDescent="0.25">
      <c r="D173" s="13"/>
      <c r="E173" s="13"/>
      <c r="F173" s="16"/>
      <c r="G173" s="13"/>
      <c r="H173" s="13"/>
      <c r="I173" s="13"/>
      <c r="J173" s="18"/>
      <c r="K173" s="18"/>
      <c r="L173" s="18"/>
      <c r="M173" s="18"/>
    </row>
    <row r="174" spans="1:15" hidden="1" x14ac:dyDescent="0.25">
      <c r="D174" s="13"/>
      <c r="E174" s="13"/>
      <c r="F174" s="16"/>
      <c r="G174" s="13"/>
      <c r="H174" s="13"/>
      <c r="I174" s="13"/>
      <c r="J174" s="18"/>
      <c r="K174" s="18"/>
      <c r="L174" s="18"/>
      <c r="M174" s="18"/>
    </row>
    <row r="175" spans="1:15" hidden="1" x14ac:dyDescent="0.25">
      <c r="D175" s="13"/>
      <c r="E175" s="13"/>
      <c r="F175" s="16"/>
      <c r="G175" s="13"/>
      <c r="H175" s="13"/>
      <c r="I175" s="13"/>
      <c r="J175" s="18"/>
      <c r="K175" s="18"/>
      <c r="L175" s="18"/>
      <c r="M175" s="18"/>
    </row>
    <row r="176" spans="1:15" hidden="1" x14ac:dyDescent="0.25">
      <c r="D176" s="13"/>
      <c r="E176" s="13"/>
      <c r="F176" s="16"/>
      <c r="G176" s="13"/>
      <c r="H176" s="13"/>
      <c r="I176" s="13"/>
      <c r="J176" s="18"/>
      <c r="K176" s="18"/>
      <c r="L176" s="18"/>
      <c r="M176" s="18"/>
    </row>
    <row r="177" spans="4:13" hidden="1" x14ac:dyDescent="0.25">
      <c r="D177" s="13"/>
      <c r="E177" s="13"/>
      <c r="F177" s="16"/>
      <c r="G177" s="13"/>
      <c r="H177" s="13"/>
      <c r="I177" s="13"/>
      <c r="J177" s="18"/>
      <c r="K177" s="18"/>
      <c r="L177" s="18"/>
      <c r="M177" s="18"/>
    </row>
  </sheetData>
  <mergeCells count="70">
    <mergeCell ref="F48:F49"/>
    <mergeCell ref="F68:F69"/>
    <mergeCell ref="B2:M2"/>
    <mergeCell ref="D36:E36"/>
    <mergeCell ref="D53:E53"/>
    <mergeCell ref="F10:F12"/>
    <mergeCell ref="G5:H5"/>
    <mergeCell ref="G42:H42"/>
    <mergeCell ref="B15:B16"/>
    <mergeCell ref="D15:D16"/>
    <mergeCell ref="F15:F16"/>
    <mergeCell ref="C15:C16"/>
    <mergeCell ref="B6:B7"/>
    <mergeCell ref="D6:D7"/>
    <mergeCell ref="F6:F7"/>
    <mergeCell ref="C10:C12"/>
    <mergeCell ref="B10:B12"/>
    <mergeCell ref="D10:D12"/>
    <mergeCell ref="C6:C7"/>
    <mergeCell ref="D43:D44"/>
    <mergeCell ref="B23:B25"/>
    <mergeCell ref="C33:C34"/>
    <mergeCell ref="B33:B34"/>
    <mergeCell ref="F23:F25"/>
    <mergeCell ref="D23:D25"/>
    <mergeCell ref="C23:C25"/>
    <mergeCell ref="F27:F29"/>
    <mergeCell ref="F36:H36"/>
    <mergeCell ref="B48:B49"/>
    <mergeCell ref="B46:B47"/>
    <mergeCell ref="F43:F44"/>
    <mergeCell ref="C27:C29"/>
    <mergeCell ref="C48:C49"/>
    <mergeCell ref="D48:D49"/>
    <mergeCell ref="D46:D47"/>
    <mergeCell ref="C46:C47"/>
    <mergeCell ref="C30:C31"/>
    <mergeCell ref="C43:C44"/>
    <mergeCell ref="B43:B44"/>
    <mergeCell ref="B30:B31"/>
    <mergeCell ref="B27:B29"/>
    <mergeCell ref="D27:D29"/>
    <mergeCell ref="D30:D31"/>
    <mergeCell ref="F46:F47"/>
    <mergeCell ref="F53:H53"/>
    <mergeCell ref="F83:H83"/>
    <mergeCell ref="G59:H59"/>
    <mergeCell ref="B79:B80"/>
    <mergeCell ref="D79:D80"/>
    <mergeCell ref="F79:F80"/>
    <mergeCell ref="F65:F67"/>
    <mergeCell ref="G77:H77"/>
    <mergeCell ref="C65:C67"/>
    <mergeCell ref="B65:B67"/>
    <mergeCell ref="C79:C80"/>
    <mergeCell ref="C68:C69"/>
    <mergeCell ref="B68:B69"/>
    <mergeCell ref="F71:H71"/>
    <mergeCell ref="I89:J89"/>
    <mergeCell ref="C88:E89"/>
    <mergeCell ref="D83:E83"/>
    <mergeCell ref="F89:H89"/>
    <mergeCell ref="F62:F63"/>
    <mergeCell ref="C62:C63"/>
    <mergeCell ref="F88:H88"/>
    <mergeCell ref="B77:E77"/>
    <mergeCell ref="D71:E71"/>
    <mergeCell ref="D65:D67"/>
    <mergeCell ref="B62:B63"/>
    <mergeCell ref="D62:D63"/>
  </mergeCell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workbookViewId="0">
      <selection activeCell="I12" sqref="B2:I12"/>
    </sheetView>
  </sheetViews>
  <sheetFormatPr defaultColWidth="0" defaultRowHeight="12.75" zeroHeight="1" x14ac:dyDescent="0.25"/>
  <cols>
    <col min="1" max="1" width="1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5"/>
      <c r="C2" s="91"/>
      <c r="D2" s="92"/>
      <c r="E2" s="93"/>
      <c r="F2" s="93"/>
      <c r="G2" s="93"/>
      <c r="H2" s="93"/>
      <c r="I2" s="94"/>
    </row>
    <row r="3" spans="2:9" ht="30" customHeight="1" thickBot="1" x14ac:dyDescent="0.3">
      <c r="B3" s="96"/>
      <c r="C3" s="283" t="s">
        <v>1088</v>
      </c>
      <c r="D3" s="284"/>
      <c r="E3" s="284"/>
      <c r="F3" s="284"/>
      <c r="G3" s="284"/>
      <c r="H3" s="285"/>
      <c r="I3" s="98"/>
    </row>
    <row r="4" spans="2:9" ht="36.75" customHeight="1" thickBot="1" x14ac:dyDescent="0.3">
      <c r="B4" s="96"/>
      <c r="C4" s="89" t="s">
        <v>417</v>
      </c>
      <c r="D4" s="89" t="s">
        <v>681</v>
      </c>
      <c r="E4" s="90" t="s">
        <v>425</v>
      </c>
      <c r="F4" s="90" t="s">
        <v>3</v>
      </c>
      <c r="G4" s="90" t="s">
        <v>573</v>
      </c>
      <c r="H4" s="90" t="s">
        <v>426</v>
      </c>
      <c r="I4" s="98"/>
    </row>
    <row r="5" spans="2:9" ht="15" customHeight="1" x14ac:dyDescent="0.25">
      <c r="B5" s="96"/>
      <c r="C5" s="288" t="s">
        <v>743</v>
      </c>
      <c r="D5" s="289"/>
      <c r="E5" s="290" t="s">
        <v>902</v>
      </c>
      <c r="F5" s="291"/>
      <c r="G5" s="291"/>
      <c r="H5" s="292"/>
      <c r="I5" s="98"/>
    </row>
    <row r="6" spans="2:9" ht="42" customHeight="1" x14ac:dyDescent="0.25">
      <c r="B6" s="96"/>
      <c r="C6" s="103">
        <v>1</v>
      </c>
      <c r="D6" s="88" t="s">
        <v>26</v>
      </c>
      <c r="E6" s="44">
        <v>487195623.66060263</v>
      </c>
      <c r="F6" s="44">
        <v>518726863.20053267</v>
      </c>
      <c r="G6" s="44">
        <v>428971217.16761804</v>
      </c>
      <c r="H6" s="45">
        <f>SUM(E6:G6)</f>
        <v>1434893704.0287533</v>
      </c>
      <c r="I6" s="98"/>
    </row>
    <row r="7" spans="2:9" ht="42" customHeight="1" x14ac:dyDescent="0.25">
      <c r="B7" s="96"/>
      <c r="C7" s="103">
        <v>2</v>
      </c>
      <c r="D7" s="67" t="s">
        <v>899</v>
      </c>
      <c r="E7" s="44">
        <v>6157956590.8589125</v>
      </c>
      <c r="F7" s="44">
        <v>3530558283.0461254</v>
      </c>
      <c r="G7" s="44">
        <v>2149964415.7728214</v>
      </c>
      <c r="H7" s="45">
        <f>SUM(E7:G7)</f>
        <v>11838479289.677858</v>
      </c>
      <c r="I7" s="98"/>
    </row>
    <row r="8" spans="2:9" ht="42" customHeight="1" x14ac:dyDescent="0.25">
      <c r="B8" s="96"/>
      <c r="C8" s="103">
        <v>3</v>
      </c>
      <c r="D8" s="67" t="s">
        <v>900</v>
      </c>
      <c r="E8" s="44">
        <v>1721425274.2058163</v>
      </c>
      <c r="F8" s="44">
        <v>880755077.82293451</v>
      </c>
      <c r="G8" s="44">
        <v>482083591.98852229</v>
      </c>
      <c r="H8" s="45">
        <f>SUM(E8:G8)</f>
        <v>3084263944.0172729</v>
      </c>
      <c r="I8" s="98"/>
    </row>
    <row r="9" spans="2:9" ht="42" customHeight="1" x14ac:dyDescent="0.25">
      <c r="B9" s="96"/>
      <c r="C9" s="103">
        <v>4</v>
      </c>
      <c r="D9" s="67" t="s">
        <v>901</v>
      </c>
      <c r="E9" s="44">
        <v>5458513102.0066862</v>
      </c>
      <c r="F9" s="44">
        <v>8332685392.8949862</v>
      </c>
      <c r="G9" s="44">
        <v>5897979532.0321674</v>
      </c>
      <c r="H9" s="45">
        <f>SUM(E9:G9)</f>
        <v>19689178026.933838</v>
      </c>
      <c r="I9" s="98"/>
    </row>
    <row r="10" spans="2:9" ht="13.5" thickBot="1" x14ac:dyDescent="0.3">
      <c r="B10" s="96"/>
      <c r="C10" s="104"/>
      <c r="D10" s="39"/>
      <c r="E10" s="42"/>
      <c r="F10" s="42"/>
      <c r="G10" s="42"/>
      <c r="H10" s="105"/>
      <c r="I10" s="98"/>
    </row>
    <row r="11" spans="2:9" ht="33" customHeight="1" thickBot="1" x14ac:dyDescent="0.3">
      <c r="B11" s="96"/>
      <c r="C11" s="286" t="s">
        <v>4</v>
      </c>
      <c r="D11" s="287"/>
      <c r="E11" s="46">
        <f>SUM(E6:E9)</f>
        <v>13825090590.732018</v>
      </c>
      <c r="F11" s="46">
        <f>SUM(F6:F10)</f>
        <v>13262725616.964579</v>
      </c>
      <c r="G11" s="46">
        <f>SUM(G6:G10)</f>
        <v>8958998756.9611282</v>
      </c>
      <c r="H11" s="46">
        <f>SUM(H6:H9)</f>
        <v>36046814964.657722</v>
      </c>
      <c r="I11" s="98"/>
    </row>
    <row r="12" spans="2:9" ht="15" customHeight="1" thickBot="1" x14ac:dyDescent="0.3">
      <c r="B12" s="97"/>
      <c r="C12" s="100"/>
      <c r="D12" s="101"/>
      <c r="E12" s="102"/>
      <c r="F12" s="102"/>
      <c r="G12" s="102"/>
      <c r="H12" s="102"/>
      <c r="I12" s="99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rintOptions horizontalCentered="1"/>
  <pageMargins left="0.11811023622047245" right="0.11811023622047245" top="0.11811023622047245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op sanjeev</cp:lastModifiedBy>
  <cp:lastPrinted>2023-11-17T10:12:23Z</cp:lastPrinted>
  <dcterms:created xsi:type="dcterms:W3CDTF">2021-09-13T10:07:55Z</dcterms:created>
  <dcterms:modified xsi:type="dcterms:W3CDTF">2023-11-29T10:08:41Z</dcterms:modified>
</cp:coreProperties>
</file>